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bbozic\Desktop\FI-2022\2022-12\"/>
    </mc:Choice>
  </mc:AlternateContent>
  <xr:revisionPtr revIDLastSave="0" documentId="13_ncr:1_{34A816F6-644E-4BF7-B908-F2518210D0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920" yWindow="-4035"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s="1"/>
  <c r="F289" i="9"/>
  <c r="H288" i="9"/>
  <c r="G288" i="9"/>
  <c r="E288" i="9" s="1"/>
  <c r="B288" i="9" s="1"/>
  <c r="F288" i="9"/>
  <c r="F287" i="9"/>
  <c r="F286" i="9"/>
  <c r="H285" i="9"/>
  <c r="G285" i="9"/>
  <c r="F285" i="9"/>
  <c r="H284" i="9"/>
  <c r="G284" i="9"/>
  <c r="F284" i="9"/>
  <c r="H283" i="9"/>
  <c r="G283" i="9"/>
  <c r="F283" i="9"/>
  <c r="F282" i="9"/>
  <c r="H281" i="9"/>
  <c r="G281" i="9"/>
  <c r="F281" i="9"/>
  <c r="E281" i="9"/>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E270" i="9"/>
  <c r="M269" i="9"/>
  <c r="F269" i="9" s="1"/>
  <c r="B269" i="9" s="1"/>
  <c r="L269" i="9"/>
  <c r="E269" i="9"/>
  <c r="M268" i="9"/>
  <c r="L268" i="9"/>
  <c r="F268" i="9" s="1"/>
  <c r="E268" i="9"/>
  <c r="B268" i="9" s="1"/>
  <c r="M267" i="9"/>
  <c r="L267" i="9"/>
  <c r="F267" i="9" s="1"/>
  <c r="B267" i="9" s="1"/>
  <c r="E267" i="9"/>
  <c r="M266" i="9"/>
  <c r="L266" i="9"/>
  <c r="E266" i="9"/>
  <c r="M265" i="9"/>
  <c r="F265" i="9" s="1"/>
  <c r="L265" i="9"/>
  <c r="E265" i="9"/>
  <c r="B265" i="9" s="1"/>
  <c r="M264" i="9"/>
  <c r="L264" i="9"/>
  <c r="F264" i="9"/>
  <c r="E264" i="9"/>
  <c r="M263" i="9"/>
  <c r="L263" i="9"/>
  <c r="F263" i="9"/>
  <c r="B263" i="9" s="1"/>
  <c r="E263" i="9"/>
  <c r="M262" i="9"/>
  <c r="L262" i="9"/>
  <c r="E262" i="9"/>
  <c r="M261" i="9"/>
  <c r="F261" i="9" s="1"/>
  <c r="L261" i="9"/>
  <c r="E261" i="9"/>
  <c r="B261" i="9"/>
  <c r="M260" i="9"/>
  <c r="L260" i="9"/>
  <c r="F260" i="9" s="1"/>
  <c r="E260" i="9"/>
  <c r="B260" i="9" s="1"/>
  <c r="M259" i="9"/>
  <c r="L259" i="9"/>
  <c r="E259" i="9"/>
  <c r="M258" i="9"/>
  <c r="L258" i="9"/>
  <c r="E258" i="9"/>
  <c r="M257" i="9"/>
  <c r="F257" i="9" s="1"/>
  <c r="B257" i="9" s="1"/>
  <c r="L257" i="9"/>
  <c r="E257" i="9"/>
  <c r="M256" i="9"/>
  <c r="L256" i="9"/>
  <c r="F256" i="9"/>
  <c r="E256" i="9"/>
  <c r="B256" i="9" s="1"/>
  <c r="M255" i="9"/>
  <c r="L255" i="9"/>
  <c r="F255" i="9"/>
  <c r="B255" i="9" s="1"/>
  <c r="E255" i="9"/>
  <c r="M254" i="9"/>
  <c r="L254" i="9"/>
  <c r="E254" i="9"/>
  <c r="M253" i="9"/>
  <c r="F253" i="9" s="1"/>
  <c r="B253" i="9" s="1"/>
  <c r="L253" i="9"/>
  <c r="E253" i="9"/>
  <c r="M252" i="9"/>
  <c r="L252" i="9"/>
  <c r="F252" i="9" s="1"/>
  <c r="E252" i="9"/>
  <c r="B252" i="9" s="1"/>
  <c r="M251" i="9"/>
  <c r="L251" i="9"/>
  <c r="F251" i="9" s="1"/>
  <c r="B251" i="9" s="1"/>
  <c r="E251" i="9"/>
  <c r="M250" i="9"/>
  <c r="L250" i="9"/>
  <c r="E250" i="9"/>
  <c r="M249" i="9"/>
  <c r="F249" i="9" s="1"/>
  <c r="L249" i="9"/>
  <c r="E249" i="9"/>
  <c r="B249" i="9" s="1"/>
  <c r="M248" i="9"/>
  <c r="L248" i="9"/>
  <c r="F248" i="9"/>
  <c r="E248" i="9"/>
  <c r="M247" i="9"/>
  <c r="L247" i="9"/>
  <c r="F247" i="9"/>
  <c r="B247" i="9" s="1"/>
  <c r="E247" i="9"/>
  <c r="M246" i="9"/>
  <c r="L246" i="9"/>
  <c r="E246" i="9"/>
  <c r="M245" i="9"/>
  <c r="F245" i="9" s="1"/>
  <c r="L245" i="9"/>
  <c r="E245" i="9"/>
  <c r="B245" i="9"/>
  <c r="M244" i="9"/>
  <c r="L244" i="9"/>
  <c r="F244" i="9" s="1"/>
  <c r="E244" i="9"/>
  <c r="B244" i="9" s="1"/>
  <c r="M243" i="9"/>
  <c r="L243" i="9"/>
  <c r="E243" i="9"/>
  <c r="M242" i="9"/>
  <c r="L242" i="9"/>
  <c r="E242" i="9"/>
  <c r="M241" i="9"/>
  <c r="F241" i="9" s="1"/>
  <c r="B241" i="9" s="1"/>
  <c r="L241" i="9"/>
  <c r="E241" i="9"/>
  <c r="M240" i="9"/>
  <c r="L240" i="9"/>
  <c r="F240" i="9"/>
  <c r="E240" i="9"/>
  <c r="B240" i="9" s="1"/>
  <c r="M239" i="9"/>
  <c r="L239" i="9"/>
  <c r="F239" i="9"/>
  <c r="B239" i="9" s="1"/>
  <c r="E239" i="9"/>
  <c r="M238" i="9"/>
  <c r="L238" i="9"/>
  <c r="E238" i="9"/>
  <c r="M237" i="9"/>
  <c r="F237" i="9" s="1"/>
  <c r="B237" i="9" s="1"/>
  <c r="L237" i="9"/>
  <c r="E237" i="9"/>
  <c r="M236" i="9"/>
  <c r="L236" i="9"/>
  <c r="F236" i="9" s="1"/>
  <c r="E236" i="9"/>
  <c r="B236" i="9" s="1"/>
  <c r="M235" i="9"/>
  <c r="L235" i="9"/>
  <c r="F235" i="9" s="1"/>
  <c r="B235" i="9" s="1"/>
  <c r="E235" i="9"/>
  <c r="M234" i="9"/>
  <c r="L234" i="9"/>
  <c r="E234" i="9"/>
  <c r="M233" i="9"/>
  <c r="F233" i="9" s="1"/>
  <c r="L233" i="9"/>
  <c r="E233" i="9"/>
  <c r="B233" i="9" s="1"/>
  <c r="M232" i="9"/>
  <c r="L232" i="9"/>
  <c r="F232" i="9"/>
  <c r="E232" i="9"/>
  <c r="M231" i="9"/>
  <c r="L231" i="9"/>
  <c r="F231" i="9"/>
  <c r="B231" i="9" s="1"/>
  <c r="E231" i="9"/>
  <c r="M230" i="9"/>
  <c r="L230" i="9"/>
  <c r="E230" i="9"/>
  <c r="M229" i="9"/>
  <c r="F229" i="9" s="1"/>
  <c r="L229" i="9"/>
  <c r="E229" i="9"/>
  <c r="B229" i="9"/>
  <c r="M228" i="9"/>
  <c r="L228" i="9"/>
  <c r="F228" i="9" s="1"/>
  <c r="E228" i="9"/>
  <c r="B228" i="9" s="1"/>
  <c r="M227" i="9"/>
  <c r="L227" i="9"/>
  <c r="E227" i="9"/>
  <c r="M226" i="9"/>
  <c r="L226" i="9"/>
  <c r="E226" i="9"/>
  <c r="H225" i="9"/>
  <c r="E225" i="9" s="1"/>
  <c r="B225" i="9" s="1"/>
  <c r="G225" i="9"/>
  <c r="F225" i="9"/>
  <c r="M224" i="9"/>
  <c r="F224" i="9" s="1"/>
  <c r="L224" i="9"/>
  <c r="E224" i="9"/>
  <c r="M223" i="9"/>
  <c r="L223" i="9"/>
  <c r="F223" i="9"/>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E154" i="9" s="1"/>
  <c r="B154" i="9" s="1"/>
  <c r="G154" i="9"/>
  <c r="F154" i="9"/>
  <c r="H153" i="9"/>
  <c r="G153" i="9"/>
  <c r="F153" i="9"/>
  <c r="E153" i="9"/>
  <c r="B153" i="9" s="1"/>
  <c r="H152" i="9"/>
  <c r="G152" i="9"/>
  <c r="E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H146" i="9"/>
  <c r="E146" i="9" s="1"/>
  <c r="B146" i="9" s="1"/>
  <c r="G146" i="9"/>
  <c r="F146" i="9"/>
  <c r="H145" i="9"/>
  <c r="G145" i="9"/>
  <c r="F145" i="9"/>
  <c r="E145" i="9"/>
  <c r="B145" i="9" s="1"/>
  <c r="H144" i="9"/>
  <c r="G144" i="9"/>
  <c r="E144" i="9" s="1"/>
  <c r="F144" i="9"/>
  <c r="H143" i="9"/>
  <c r="G143" i="9"/>
  <c r="E143" i="9" s="1"/>
  <c r="B143" i="9" s="1"/>
  <c r="F143" i="9"/>
  <c r="F142" i="9"/>
  <c r="H141" i="9"/>
  <c r="E141" i="9" s="1"/>
  <c r="B141" i="9" s="1"/>
  <c r="G141" i="9"/>
  <c r="F141" i="9"/>
  <c r="H140" i="9"/>
  <c r="G140" i="9"/>
  <c r="F140" i="9"/>
  <c r="E140" i="9"/>
  <c r="B140" i="9" s="1"/>
  <c r="H139" i="9"/>
  <c r="G139" i="9"/>
  <c r="F139" i="9"/>
  <c r="H138" i="9"/>
  <c r="E138" i="9" s="1"/>
  <c r="B138" i="9" s="1"/>
  <c r="G138" i="9"/>
  <c r="F138" i="9"/>
  <c r="H137" i="9"/>
  <c r="G137" i="9"/>
  <c r="F137" i="9"/>
  <c r="E137" i="9"/>
  <c r="B137" i="9" s="1"/>
  <c r="H136" i="9"/>
  <c r="G136" i="9"/>
  <c r="E136" i="9" s="1"/>
  <c r="F136" i="9"/>
  <c r="H135" i="9"/>
  <c r="G135" i="9"/>
  <c r="E135" i="9" s="1"/>
  <c r="B135" i="9" s="1"/>
  <c r="F135" i="9"/>
  <c r="H134" i="9"/>
  <c r="G134" i="9"/>
  <c r="E134" i="9" s="1"/>
  <c r="B134" i="9" s="1"/>
  <c r="F134" i="9"/>
  <c r="H133" i="9"/>
  <c r="E133" i="9" s="1"/>
  <c r="B133" i="9" s="1"/>
  <c r="G133" i="9"/>
  <c r="F133" i="9"/>
  <c r="H132" i="9"/>
  <c r="G132" i="9"/>
  <c r="F132" i="9"/>
  <c r="E132" i="9"/>
  <c r="B132" i="9" s="1"/>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F126" i="9"/>
  <c r="H125" i="9"/>
  <c r="G125" i="9"/>
  <c r="E125" i="9" s="1"/>
  <c r="F125" i="9"/>
  <c r="H124" i="9"/>
  <c r="G124" i="9"/>
  <c r="E124" i="9" s="1"/>
  <c r="B124" i="9" s="1"/>
  <c r="F124" i="9"/>
  <c r="H123" i="9"/>
  <c r="E123" i="9" s="1"/>
  <c r="B123" i="9" s="1"/>
  <c r="G123" i="9"/>
  <c r="F123" i="9"/>
  <c r="H122" i="9"/>
  <c r="G122" i="9"/>
  <c r="F122" i="9"/>
  <c r="E122" i="9"/>
  <c r="B122" i="9" s="1"/>
  <c r="H121" i="9"/>
  <c r="G121" i="9"/>
  <c r="F121" i="9"/>
  <c r="H120" i="9"/>
  <c r="E120" i="9" s="1"/>
  <c r="G120" i="9"/>
  <c r="F120" i="9"/>
  <c r="B120" i="9"/>
  <c r="H119" i="9"/>
  <c r="G119" i="9"/>
  <c r="F119" i="9"/>
  <c r="E119" i="9"/>
  <c r="B119" i="9" s="1"/>
  <c r="H118" i="9"/>
  <c r="G118" i="9"/>
  <c r="E118" i="9" s="1"/>
  <c r="F118" i="9"/>
  <c r="H117" i="9"/>
  <c r="G117" i="9"/>
  <c r="E117" i="9" s="1"/>
  <c r="F117" i="9"/>
  <c r="H116" i="9"/>
  <c r="G116" i="9"/>
  <c r="E116" i="9" s="1"/>
  <c r="B116" i="9" s="1"/>
  <c r="F116" i="9"/>
  <c r="H115" i="9"/>
  <c r="E115" i="9" s="1"/>
  <c r="B115" i="9" s="1"/>
  <c r="G115" i="9"/>
  <c r="F115" i="9"/>
  <c r="H114" i="9"/>
  <c r="G114" i="9"/>
  <c r="F114" i="9"/>
  <c r="E114" i="9"/>
  <c r="B114" i="9" s="1"/>
  <c r="H113" i="9"/>
  <c r="G113" i="9"/>
  <c r="F113" i="9"/>
  <c r="H112" i="9"/>
  <c r="E112" i="9" s="1"/>
  <c r="B112" i="9" s="1"/>
  <c r="G112" i="9"/>
  <c r="F112" i="9"/>
  <c r="H111" i="9"/>
  <c r="G111" i="9"/>
  <c r="F111" i="9"/>
  <c r="E111" i="9"/>
  <c r="B111" i="9" s="1"/>
  <c r="H110" i="9"/>
  <c r="G110" i="9"/>
  <c r="E110" i="9" s="1"/>
  <c r="F110" i="9"/>
  <c r="H109" i="9"/>
  <c r="G109" i="9"/>
  <c r="E109" i="9" s="1"/>
  <c r="B109" i="9" s="1"/>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B102" i="9" s="1"/>
  <c r="F102" i="9"/>
  <c r="H101" i="9"/>
  <c r="G101" i="9"/>
  <c r="E101" i="9" s="1"/>
  <c r="F101" i="9"/>
  <c r="H100" i="9"/>
  <c r="G100" i="9"/>
  <c r="E100" i="9" s="1"/>
  <c r="B100" i="9" s="1"/>
  <c r="F100" i="9"/>
  <c r="H99" i="9"/>
  <c r="E99" i="9" s="1"/>
  <c r="B99" i="9" s="1"/>
  <c r="G99" i="9"/>
  <c r="F99" i="9"/>
  <c r="H98" i="9"/>
  <c r="G98" i="9"/>
  <c r="F98" i="9"/>
  <c r="E98" i="9"/>
  <c r="B98" i="9" s="1"/>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E53" i="9" s="1"/>
  <c r="G53" i="9"/>
  <c r="F53" i="9"/>
  <c r="B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H44" i="9"/>
  <c r="G44" i="9"/>
  <c r="F44" i="9"/>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G29" i="9"/>
  <c r="F29" i="9"/>
  <c r="B29" i="9"/>
  <c r="H28" i="9"/>
  <c r="G28" i="9"/>
  <c r="F28" i="9"/>
  <c r="E28" i="9"/>
  <c r="B28" i="9" s="1"/>
  <c r="H27" i="9"/>
  <c r="G27" i="9"/>
  <c r="E27" i="9" s="1"/>
  <c r="F27" i="9"/>
  <c r="H26" i="9"/>
  <c r="G26" i="9"/>
  <c r="F26" i="9"/>
  <c r="H25" i="9"/>
  <c r="E25" i="9" s="1"/>
  <c r="B25" i="9" s="1"/>
  <c r="G25" i="9"/>
  <c r="F25" i="9"/>
  <c r="H24" i="9"/>
  <c r="G24" i="9"/>
  <c r="F24" i="9"/>
  <c r="E24" i="9"/>
  <c r="B24" i="9" s="1"/>
  <c r="H23" i="9"/>
  <c r="G23" i="9"/>
  <c r="E23" i="9" s="1"/>
  <c r="F23" i="9"/>
  <c r="H22" i="9"/>
  <c r="G22" i="9"/>
  <c r="F22" i="9"/>
  <c r="H21" i="9"/>
  <c r="E21" i="9" s="1"/>
  <c r="B21" i="9" s="1"/>
  <c r="G21" i="9"/>
  <c r="F21" i="9"/>
  <c r="F20" i="9"/>
  <c r="F4" i="9"/>
  <c r="O3" i="9"/>
  <c r="G274" i="9" s="1"/>
  <c r="I3" i="9"/>
  <c r="H3" i="9"/>
  <c r="G3" i="9"/>
  <c r="D101" i="8"/>
  <c r="I36" i="3" s="1"/>
  <c r="D95" i="8"/>
  <c r="D90" i="8"/>
  <c r="D85" i="8"/>
  <c r="D80" i="8"/>
  <c r="D75" i="8"/>
  <c r="C1550" i="1" s="1"/>
  <c r="G1550" i="1" s="1"/>
  <c r="D70" i="8"/>
  <c r="D65" i="8"/>
  <c r="D60" i="8"/>
  <c r="D55" i="8"/>
  <c r="D49" i="8" s="1"/>
  <c r="D43" i="8" s="1"/>
  <c r="D50" i="8"/>
  <c r="D44" i="8"/>
  <c r="D36" i="8"/>
  <c r="D26" i="8"/>
  <c r="D18" i="8"/>
  <c r="D8" i="8"/>
  <c r="D6" i="8" s="1"/>
  <c r="C1481" i="1" s="1"/>
  <c r="H1481" i="1" s="1"/>
  <c r="E44" i="7"/>
  <c r="D44" i="7"/>
  <c r="E39" i="7"/>
  <c r="E38" i="7" s="1"/>
  <c r="D39" i="7"/>
  <c r="D38" i="7" s="1"/>
  <c r="E30" i="7"/>
  <c r="D1461" i="1" s="1"/>
  <c r="D30" i="7"/>
  <c r="E23" i="7"/>
  <c r="D23" i="7"/>
  <c r="D22" i="7" s="1"/>
  <c r="E7" i="7"/>
  <c r="E6" i="7" s="1"/>
  <c r="D7" i="7"/>
  <c r="D6" i="7" s="1"/>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E35" i="6" s="1"/>
  <c r="I25" i="3" s="1"/>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4" i="5"/>
  <c r="F243" i="5"/>
  <c r="F242" i="5"/>
  <c r="E242" i="5"/>
  <c r="D242" i="5"/>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E190" i="5" s="1"/>
  <c r="H291" i="9"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H289" i="9" s="1"/>
  <c r="D177" i="5"/>
  <c r="C1154" i="1" s="1"/>
  <c r="F173" i="5"/>
  <c r="F172" i="5"/>
  <c r="F171" i="5"/>
  <c r="E170" i="5"/>
  <c r="D170" i="5"/>
  <c r="F170" i="5" s="1"/>
  <c r="F169" i="5"/>
  <c r="F168" i="5"/>
  <c r="F167" i="5"/>
  <c r="F166" i="5"/>
  <c r="F165" i="5"/>
  <c r="E164" i="5"/>
  <c r="D164" i="5"/>
  <c r="C1142" i="1" s="1"/>
  <c r="F163" i="5"/>
  <c r="F162" i="5"/>
  <c r="F161" i="5"/>
  <c r="F160" i="5"/>
  <c r="F159" i="5"/>
  <c r="F158" i="5"/>
  <c r="F157" i="5"/>
  <c r="F156" i="5"/>
  <c r="F155" i="5"/>
  <c r="F154" i="5"/>
  <c r="F153" i="5"/>
  <c r="F152" i="5"/>
  <c r="F151" i="5"/>
  <c r="F150" i="5"/>
  <c r="E149" i="5"/>
  <c r="D149" i="5"/>
  <c r="G287"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E87" i="5"/>
  <c r="F86" i="5"/>
  <c r="F85" i="5"/>
  <c r="F84" i="5"/>
  <c r="F83" i="5"/>
  <c r="F82" i="5"/>
  <c r="F81" i="5"/>
  <c r="F80" i="5"/>
  <c r="F79" i="5"/>
  <c r="E79" i="5"/>
  <c r="D79" i="5"/>
  <c r="E78"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C623" i="1" s="1"/>
  <c r="F628" i="4"/>
  <c r="F627" i="4"/>
  <c r="F626"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F581" i="4"/>
  <c r="E581" i="4"/>
  <c r="E580" i="4" s="1"/>
  <c r="D581" i="4"/>
  <c r="D580" i="4"/>
  <c r="F580" i="4" s="1"/>
  <c r="F579" i="4"/>
  <c r="F578" i="4"/>
  <c r="F577" i="4"/>
  <c r="E577" i="4"/>
  <c r="E567" i="4" s="1"/>
  <c r="D561" i="1" s="1"/>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2" i="4" s="1"/>
  <c r="F521" i="4"/>
  <c r="F520" i="4"/>
  <c r="E519" i="4"/>
  <c r="D519" i="4"/>
  <c r="C513" i="1" s="1"/>
  <c r="F518" i="4"/>
  <c r="F517" i="4"/>
  <c r="F516" i="4"/>
  <c r="E516" i="4"/>
  <c r="E515" i="4" s="1"/>
  <c r="D509" i="1"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E459" i="4" s="1"/>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C416" i="1" s="1"/>
  <c r="E418" i="4"/>
  <c r="D418" i="4"/>
  <c r="F418" i="4" s="1"/>
  <c r="E417" i="4"/>
  <c r="D417" i="4"/>
  <c r="D644" i="4" s="1"/>
  <c r="F644" i="4" s="1"/>
  <c r="E416" i="4"/>
  <c r="D411" i="1"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E351" i="4" s="1"/>
  <c r="D356" i="4"/>
  <c r="F356" i="4" s="1"/>
  <c r="F355" i="4"/>
  <c r="F354" i="4"/>
  <c r="F353" i="4"/>
  <c r="F352" i="4"/>
  <c r="E352" i="4"/>
  <c r="D352"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1" i="1" s="1"/>
  <c r="D219" i="4"/>
  <c r="F218" i="4"/>
  <c r="F217" i="4"/>
  <c r="F216" i="4"/>
  <c r="E216" i="4"/>
  <c r="D216" i="4"/>
  <c r="D215" i="4" s="1"/>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E152" i="4" s="1"/>
  <c r="D148" i="1" s="1"/>
  <c r="D153" i="4"/>
  <c r="F153" i="4" s="1"/>
  <c r="D152" i="4"/>
  <c r="F152" i="4" s="1"/>
  <c r="F150" i="4"/>
  <c r="F149" i="4"/>
  <c r="F148" i="4"/>
  <c r="F147" i="4"/>
  <c r="F146" i="4"/>
  <c r="F145" i="4"/>
  <c r="F144" i="4"/>
  <c r="F143" i="4"/>
  <c r="F142" i="4"/>
  <c r="F141" i="4"/>
  <c r="E140" i="4"/>
  <c r="D140" i="4"/>
  <c r="E139" i="4"/>
  <c r="F138" i="4"/>
  <c r="F137" i="4"/>
  <c r="F136" i="4"/>
  <c r="F135" i="4"/>
  <c r="E134" i="4"/>
  <c r="E133" i="4" s="1"/>
  <c r="D129" i="1" s="1"/>
  <c r="D134" i="4"/>
  <c r="D133" i="4" s="1"/>
  <c r="F133" i="4" s="1"/>
  <c r="F132" i="4"/>
  <c r="F131" i="4"/>
  <c r="F130" i="4"/>
  <c r="F129" i="4"/>
  <c r="E128" i="4"/>
  <c r="D128" i="4"/>
  <c r="F128" i="4" s="1"/>
  <c r="F127" i="4"/>
  <c r="F126" i="4"/>
  <c r="E125" i="4"/>
  <c r="E124" i="4" s="1"/>
  <c r="D120" i="1" s="1"/>
  <c r="D125" i="4"/>
  <c r="F125" i="4" s="1"/>
  <c r="F123" i="4"/>
  <c r="F122" i="4"/>
  <c r="F121" i="4"/>
  <c r="E120" i="4"/>
  <c r="D120" i="4"/>
  <c r="F120" i="4" s="1"/>
  <c r="F119" i="4"/>
  <c r="F118" i="4"/>
  <c r="F117" i="4"/>
  <c r="F116" i="4"/>
  <c r="F115" i="4"/>
  <c r="F114" i="4"/>
  <c r="F113" i="4"/>
  <c r="F112" i="4"/>
  <c r="E112" i="4"/>
  <c r="D112" i="4"/>
  <c r="F111" i="4"/>
  <c r="F110" i="4"/>
  <c r="F109" i="4"/>
  <c r="F108" i="4"/>
  <c r="E107" i="4"/>
  <c r="D107"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D50" i="4" s="1"/>
  <c r="F50"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79" i="1"/>
  <c r="C1579" i="1"/>
  <c r="H1579" i="1" s="1"/>
  <c r="C1578" i="1"/>
  <c r="G1577" i="1"/>
  <c r="C1577" i="1"/>
  <c r="H1577" i="1" s="1"/>
  <c r="C1576" i="1"/>
  <c r="H1576" i="1" s="1"/>
  <c r="C1575" i="1"/>
  <c r="H1574" i="1"/>
  <c r="C1574" i="1"/>
  <c r="G1574" i="1" s="1"/>
  <c r="H1573" i="1"/>
  <c r="G1573" i="1"/>
  <c r="C1573" i="1"/>
  <c r="C1572" i="1"/>
  <c r="G1571" i="1"/>
  <c r="C1571" i="1"/>
  <c r="H1571" i="1" s="1"/>
  <c r="C1570" i="1"/>
  <c r="H1569" i="1"/>
  <c r="G1569" i="1"/>
  <c r="C1569" i="1"/>
  <c r="H1568" i="1"/>
  <c r="G1568" i="1"/>
  <c r="C1568" i="1"/>
  <c r="C1567" i="1"/>
  <c r="H1566" i="1"/>
  <c r="C1566" i="1"/>
  <c r="G1566" i="1" s="1"/>
  <c r="H1565" i="1"/>
  <c r="G1565" i="1"/>
  <c r="C1565" i="1"/>
  <c r="C1564" i="1"/>
  <c r="G1563" i="1"/>
  <c r="C1563" i="1"/>
  <c r="H1563" i="1" s="1"/>
  <c r="C1562" i="1"/>
  <c r="H1561" i="1"/>
  <c r="G1561" i="1"/>
  <c r="C1561" i="1"/>
  <c r="H1560" i="1"/>
  <c r="G1560" i="1"/>
  <c r="C1560" i="1"/>
  <c r="C1559" i="1"/>
  <c r="H1558" i="1"/>
  <c r="C1558" i="1"/>
  <c r="G1558" i="1" s="1"/>
  <c r="H1557" i="1"/>
  <c r="G1557" i="1"/>
  <c r="C1557" i="1"/>
  <c r="C1556" i="1"/>
  <c r="G1555" i="1"/>
  <c r="C1555" i="1"/>
  <c r="H1555" i="1" s="1"/>
  <c r="C1554" i="1"/>
  <c r="H1553" i="1"/>
  <c r="G1553" i="1"/>
  <c r="C1553" i="1"/>
  <c r="H1552" i="1"/>
  <c r="G1552" i="1"/>
  <c r="C1552" i="1"/>
  <c r="C1551" i="1"/>
  <c r="H1550" i="1"/>
  <c r="H1549" i="1"/>
  <c r="G1549" i="1"/>
  <c r="C1549" i="1"/>
  <c r="C1548" i="1"/>
  <c r="G1547" i="1"/>
  <c r="C1547" i="1"/>
  <c r="H1547" i="1" s="1"/>
  <c r="C1546" i="1"/>
  <c r="H1545" i="1"/>
  <c r="G1545" i="1"/>
  <c r="C1545" i="1"/>
  <c r="H1544" i="1"/>
  <c r="G1544" i="1"/>
  <c r="C1544" i="1"/>
  <c r="C1543" i="1"/>
  <c r="H1542" i="1"/>
  <c r="C1542" i="1"/>
  <c r="G1542" i="1" s="1"/>
  <c r="H1541" i="1"/>
  <c r="G1541" i="1"/>
  <c r="C1541" i="1"/>
  <c r="C1540" i="1"/>
  <c r="G1539" i="1"/>
  <c r="C1539" i="1"/>
  <c r="H1539" i="1" s="1"/>
  <c r="C1538" i="1"/>
  <c r="H1537" i="1"/>
  <c r="G1537" i="1"/>
  <c r="C1537" i="1"/>
  <c r="H1536" i="1"/>
  <c r="G1536" i="1"/>
  <c r="C1536" i="1"/>
  <c r="C1535" i="1"/>
  <c r="H1534" i="1"/>
  <c r="C1534" i="1"/>
  <c r="G1534" i="1" s="1"/>
  <c r="H1533" i="1"/>
  <c r="G1533" i="1"/>
  <c r="C1533" i="1"/>
  <c r="C1532" i="1"/>
  <c r="G1531" i="1"/>
  <c r="C1531" i="1"/>
  <c r="H1531" i="1" s="1"/>
  <c r="C1530" i="1"/>
  <c r="H1529" i="1"/>
  <c r="G1529" i="1"/>
  <c r="C1529" i="1"/>
  <c r="H1528" i="1"/>
  <c r="G1528" i="1"/>
  <c r="C1528" i="1"/>
  <c r="C1527" i="1"/>
  <c r="H1526" i="1"/>
  <c r="C1526" i="1"/>
  <c r="G1526" i="1" s="1"/>
  <c r="H1525" i="1"/>
  <c r="G1525" i="1"/>
  <c r="C1525" i="1"/>
  <c r="C1524" i="1"/>
  <c r="G1523" i="1"/>
  <c r="C1523" i="1"/>
  <c r="H1523" i="1" s="1"/>
  <c r="C1522" i="1"/>
  <c r="H1521" i="1"/>
  <c r="G1521" i="1"/>
  <c r="C1521" i="1"/>
  <c r="H1520" i="1"/>
  <c r="G1520" i="1"/>
  <c r="C1520" i="1"/>
  <c r="C1519" i="1"/>
  <c r="C1516" i="1"/>
  <c r="H1515" i="1"/>
  <c r="G1515" i="1"/>
  <c r="C1515" i="1"/>
  <c r="H1514" i="1"/>
  <c r="G1514" i="1"/>
  <c r="C1514" i="1"/>
  <c r="C1513" i="1"/>
  <c r="H1513" i="1" s="1"/>
  <c r="C1512" i="1"/>
  <c r="C1510" i="1"/>
  <c r="H1510" i="1" s="1"/>
  <c r="C1509" i="1"/>
  <c r="H1509" i="1" s="1"/>
  <c r="C1508" i="1"/>
  <c r="H1507" i="1"/>
  <c r="G1507" i="1"/>
  <c r="C1507" i="1"/>
  <c r="H1506" i="1"/>
  <c r="G1506" i="1"/>
  <c r="C1506" i="1"/>
  <c r="C1505" i="1"/>
  <c r="H1505" i="1" s="1"/>
  <c r="C1504" i="1"/>
  <c r="C1503" i="1"/>
  <c r="H1503" i="1" s="1"/>
  <c r="G1502" i="1"/>
  <c r="C1502" i="1"/>
  <c r="H1502" i="1" s="1"/>
  <c r="C1501" i="1"/>
  <c r="C1500" i="1"/>
  <c r="H1498" i="1"/>
  <c r="G1498" i="1"/>
  <c r="C1498" i="1"/>
  <c r="C1497" i="1"/>
  <c r="H1497" i="1" s="1"/>
  <c r="C1496" i="1"/>
  <c r="H1495" i="1"/>
  <c r="G1495" i="1"/>
  <c r="C1495" i="1"/>
  <c r="H1494" i="1"/>
  <c r="G1494" i="1"/>
  <c r="C1494" i="1"/>
  <c r="C1493" i="1"/>
  <c r="C1492" i="1"/>
  <c r="G1491" i="1"/>
  <c r="C1491" i="1"/>
  <c r="H1491" i="1" s="1"/>
  <c r="H1490" i="1"/>
  <c r="G1490" i="1"/>
  <c r="C1490" i="1"/>
  <c r="G1489" i="1"/>
  <c r="C1489" i="1"/>
  <c r="H1489" i="1" s="1"/>
  <c r="C1488" i="1"/>
  <c r="H1487" i="1"/>
  <c r="G1487" i="1"/>
  <c r="C1487" i="1"/>
  <c r="C1486" i="1"/>
  <c r="G1486" i="1" s="1"/>
  <c r="C1485" i="1"/>
  <c r="H1485" i="1" s="1"/>
  <c r="C1484" i="1"/>
  <c r="C1483" i="1"/>
  <c r="H1483" i="1" s="1"/>
  <c r="C1482" i="1"/>
  <c r="H1482" i="1" s="1"/>
  <c r="C1480" i="1"/>
  <c r="J1479" i="1"/>
  <c r="D1479" i="1"/>
  <c r="G1479" i="1" s="1"/>
  <c r="I1479" i="1" s="1"/>
  <c r="C1479" i="1"/>
  <c r="H1479" i="1" s="1"/>
  <c r="D1478" i="1"/>
  <c r="C1478" i="1"/>
  <c r="J1477" i="1"/>
  <c r="D1477" i="1"/>
  <c r="G1477" i="1" s="1"/>
  <c r="I1477" i="1" s="1"/>
  <c r="C1477" i="1"/>
  <c r="H1477" i="1" s="1"/>
  <c r="D1476" i="1"/>
  <c r="C1476" i="1"/>
  <c r="H1475" i="1"/>
  <c r="D1475" i="1"/>
  <c r="C1475" i="1"/>
  <c r="G1475" i="1" s="1"/>
  <c r="J1474" i="1"/>
  <c r="G1474" i="1"/>
  <c r="I1474" i="1" s="1"/>
  <c r="D1474" i="1"/>
  <c r="C1474" i="1"/>
  <c r="H1474" i="1" s="1"/>
  <c r="H1473" i="1"/>
  <c r="D1473" i="1"/>
  <c r="C1473" i="1"/>
  <c r="J1472" i="1"/>
  <c r="G1472" i="1"/>
  <c r="I1472" i="1" s="1"/>
  <c r="D1472" i="1"/>
  <c r="C1472" i="1"/>
  <c r="H1472" i="1" s="1"/>
  <c r="H1471" i="1"/>
  <c r="D1471" i="1"/>
  <c r="C1471" i="1"/>
  <c r="H1470" i="1"/>
  <c r="D1470" i="1"/>
  <c r="C1470" i="1"/>
  <c r="G1470" i="1" s="1"/>
  <c r="H1469" i="1"/>
  <c r="G1469" i="1"/>
  <c r="D1469" i="1"/>
  <c r="C1469" i="1"/>
  <c r="G1468" i="1"/>
  <c r="I1468" i="1" s="1"/>
  <c r="D1468" i="1"/>
  <c r="C1468" i="1"/>
  <c r="H1468" i="1" s="1"/>
  <c r="H1467" i="1"/>
  <c r="D1467" i="1"/>
  <c r="C1467" i="1"/>
  <c r="D1466" i="1"/>
  <c r="C1466" i="1"/>
  <c r="J1466" i="1" s="1"/>
  <c r="H1465" i="1"/>
  <c r="G1465" i="1"/>
  <c r="I1465" i="1" s="1"/>
  <c r="D1465" i="1"/>
  <c r="C1465" i="1"/>
  <c r="J1465" i="1" s="1"/>
  <c r="I1464" i="1"/>
  <c r="G1464" i="1"/>
  <c r="D1464" i="1"/>
  <c r="C1464" i="1"/>
  <c r="H1464" i="1" s="1"/>
  <c r="D1463" i="1"/>
  <c r="C1463" i="1"/>
  <c r="H1463" i="1" s="1"/>
  <c r="D1462" i="1"/>
  <c r="C1462" i="1"/>
  <c r="C1461" i="1"/>
  <c r="D1460" i="1"/>
  <c r="C1460" i="1"/>
  <c r="G1459" i="1"/>
  <c r="D1459" i="1"/>
  <c r="C1459" i="1"/>
  <c r="H1458" i="1"/>
  <c r="G1458" i="1"/>
  <c r="D1458" i="1"/>
  <c r="C1458" i="1"/>
  <c r="J1458" i="1" s="1"/>
  <c r="J1457" i="1"/>
  <c r="D1457" i="1"/>
  <c r="C1457" i="1"/>
  <c r="D1456" i="1"/>
  <c r="C1456" i="1"/>
  <c r="D1455" i="1"/>
  <c r="G1455" i="1" s="1"/>
  <c r="C1455" i="1"/>
  <c r="D1454" i="1"/>
  <c r="C1454" i="1"/>
  <c r="D1452" i="1"/>
  <c r="C1452" i="1"/>
  <c r="G1451" i="1"/>
  <c r="D1451" i="1"/>
  <c r="C1451" i="1"/>
  <c r="H1450" i="1"/>
  <c r="G1450" i="1"/>
  <c r="I1450" i="1" s="1"/>
  <c r="D1450" i="1"/>
  <c r="C1450" i="1"/>
  <c r="J1450" i="1" s="1"/>
  <c r="D1449" i="1"/>
  <c r="C1449" i="1"/>
  <c r="J1449" i="1" s="1"/>
  <c r="D1448" i="1"/>
  <c r="C1448" i="1"/>
  <c r="G1447" i="1"/>
  <c r="D1447" i="1"/>
  <c r="C1447" i="1"/>
  <c r="H1446" i="1"/>
  <c r="G1446" i="1"/>
  <c r="D1446" i="1"/>
  <c r="C1446" i="1"/>
  <c r="J1446" i="1" s="1"/>
  <c r="J1445" i="1"/>
  <c r="H1445" i="1"/>
  <c r="D1445" i="1"/>
  <c r="C1445" i="1"/>
  <c r="G1445" i="1" s="1"/>
  <c r="J1444" i="1"/>
  <c r="H1444" i="1"/>
  <c r="D1444" i="1"/>
  <c r="G1444" i="1" s="1"/>
  <c r="C1444" i="1"/>
  <c r="J1443" i="1"/>
  <c r="D1443" i="1"/>
  <c r="C1443" i="1"/>
  <c r="G1442" i="1"/>
  <c r="D1442" i="1"/>
  <c r="C1442" i="1"/>
  <c r="H1441" i="1"/>
  <c r="I1441" i="1" s="1"/>
  <c r="D1441" i="1"/>
  <c r="C1441" i="1"/>
  <c r="G1441" i="1" s="1"/>
  <c r="D1440" i="1"/>
  <c r="C1440" i="1"/>
  <c r="J1440" i="1" s="1"/>
  <c r="D1439" i="1"/>
  <c r="C1439" i="1"/>
  <c r="J1439" i="1" s="1"/>
  <c r="D1438" i="1"/>
  <c r="C1438" i="1"/>
  <c r="D1434" i="1"/>
  <c r="C1434" i="1"/>
  <c r="H1433" i="1"/>
  <c r="D1433" i="1"/>
  <c r="C1433" i="1"/>
  <c r="G1433" i="1" s="1"/>
  <c r="H1432" i="1"/>
  <c r="D1432" i="1"/>
  <c r="C1432" i="1"/>
  <c r="D1431" i="1"/>
  <c r="C1431" i="1"/>
  <c r="D1430" i="1"/>
  <c r="C1430" i="1"/>
  <c r="H1429" i="1"/>
  <c r="D1429" i="1"/>
  <c r="C1429" i="1"/>
  <c r="G1429" i="1" s="1"/>
  <c r="H1428" i="1"/>
  <c r="D1428" i="1"/>
  <c r="C1428" i="1"/>
  <c r="D1427" i="1"/>
  <c r="C1427" i="1"/>
  <c r="D1426" i="1"/>
  <c r="C1426" i="1"/>
  <c r="H1425" i="1"/>
  <c r="D1425" i="1"/>
  <c r="C1425" i="1"/>
  <c r="G1425" i="1" s="1"/>
  <c r="H1424" i="1"/>
  <c r="D1424" i="1"/>
  <c r="C1424" i="1"/>
  <c r="D1423" i="1"/>
  <c r="C1423" i="1"/>
  <c r="D1422" i="1"/>
  <c r="C1422" i="1"/>
  <c r="H1421" i="1"/>
  <c r="D1421" i="1"/>
  <c r="C1421" i="1"/>
  <c r="G1421" i="1" s="1"/>
  <c r="H1420" i="1"/>
  <c r="D1420" i="1"/>
  <c r="C1420" i="1"/>
  <c r="D1419" i="1"/>
  <c r="C1419" i="1"/>
  <c r="D1418" i="1"/>
  <c r="C1418" i="1"/>
  <c r="H1417" i="1"/>
  <c r="D1417" i="1"/>
  <c r="C1417" i="1"/>
  <c r="G1417" i="1" s="1"/>
  <c r="H1416" i="1"/>
  <c r="D1416" i="1"/>
  <c r="C1416" i="1"/>
  <c r="D1415" i="1"/>
  <c r="C1415" i="1"/>
  <c r="D1414" i="1"/>
  <c r="C1414" i="1"/>
  <c r="H1413" i="1"/>
  <c r="D1413" i="1"/>
  <c r="C1413" i="1"/>
  <c r="G1413" i="1" s="1"/>
  <c r="H1412" i="1"/>
  <c r="D1412" i="1"/>
  <c r="C1412" i="1"/>
  <c r="D1411" i="1"/>
  <c r="C1411" i="1"/>
  <c r="D1410" i="1"/>
  <c r="C1410" i="1"/>
  <c r="H1409" i="1"/>
  <c r="D1409" i="1"/>
  <c r="C1409" i="1"/>
  <c r="G1409" i="1" s="1"/>
  <c r="D1408" i="1"/>
  <c r="D1407" i="1"/>
  <c r="C1407" i="1"/>
  <c r="D1406" i="1"/>
  <c r="C1406" i="1"/>
  <c r="H1405" i="1"/>
  <c r="D1405" i="1"/>
  <c r="C1405" i="1"/>
  <c r="G1405" i="1" s="1"/>
  <c r="H1404" i="1"/>
  <c r="D1404" i="1"/>
  <c r="C1404" i="1"/>
  <c r="D1403" i="1"/>
  <c r="C1403" i="1"/>
  <c r="D1402" i="1"/>
  <c r="C1402" i="1"/>
  <c r="H1401" i="1"/>
  <c r="D1401" i="1"/>
  <c r="C1401" i="1"/>
  <c r="G1401" i="1" s="1"/>
  <c r="D1400" i="1"/>
  <c r="H1400" i="1" s="1"/>
  <c r="C1400" i="1"/>
  <c r="D1399" i="1"/>
  <c r="C1399" i="1"/>
  <c r="D1398" i="1"/>
  <c r="C1398" i="1"/>
  <c r="H1397" i="1"/>
  <c r="D1397" i="1"/>
  <c r="C1397" i="1"/>
  <c r="G1397" i="1" s="1"/>
  <c r="H1396" i="1"/>
  <c r="D1396" i="1"/>
  <c r="C1396" i="1"/>
  <c r="D1395" i="1"/>
  <c r="C1395" i="1"/>
  <c r="D1394" i="1"/>
  <c r="C1394" i="1"/>
  <c r="H1393" i="1"/>
  <c r="D1393" i="1"/>
  <c r="C1393" i="1"/>
  <c r="G1393" i="1" s="1"/>
  <c r="D1392" i="1"/>
  <c r="H1392" i="1" s="1"/>
  <c r="C1392" i="1"/>
  <c r="D1391" i="1"/>
  <c r="C1391" i="1"/>
  <c r="D1390" i="1"/>
  <c r="C1390" i="1"/>
  <c r="H1389" i="1"/>
  <c r="D1389" i="1"/>
  <c r="C1389" i="1"/>
  <c r="G1389" i="1" s="1"/>
  <c r="H1388" i="1"/>
  <c r="D1388" i="1"/>
  <c r="C1388" i="1"/>
  <c r="D1387" i="1"/>
  <c r="C1387" i="1"/>
  <c r="D1386" i="1"/>
  <c r="C1386" i="1"/>
  <c r="H1385" i="1"/>
  <c r="D1385" i="1"/>
  <c r="C1385" i="1"/>
  <c r="G1385" i="1" s="1"/>
  <c r="D1384" i="1"/>
  <c r="H1384" i="1" s="1"/>
  <c r="C1384" i="1"/>
  <c r="D1383" i="1"/>
  <c r="D1382" i="1"/>
  <c r="C1382" i="1"/>
  <c r="H1381" i="1"/>
  <c r="D1381" i="1"/>
  <c r="C1381" i="1"/>
  <c r="G1381" i="1" s="1"/>
  <c r="H1380" i="1"/>
  <c r="D1380" i="1"/>
  <c r="C1380" i="1"/>
  <c r="D1379" i="1"/>
  <c r="C1379" i="1"/>
  <c r="D1378" i="1"/>
  <c r="C1378" i="1"/>
  <c r="H1377" i="1"/>
  <c r="D1377" i="1"/>
  <c r="C1377" i="1"/>
  <c r="G1377" i="1" s="1"/>
  <c r="D1376" i="1"/>
  <c r="H1376" i="1" s="1"/>
  <c r="C1376" i="1"/>
  <c r="D1375" i="1"/>
  <c r="C1375" i="1"/>
  <c r="D1374" i="1"/>
  <c r="C1374" i="1"/>
  <c r="H1373" i="1"/>
  <c r="D1373" i="1"/>
  <c r="C1373" i="1"/>
  <c r="G1373" i="1" s="1"/>
  <c r="H1372" i="1"/>
  <c r="D1372" i="1"/>
  <c r="C1372" i="1"/>
  <c r="D1371" i="1"/>
  <c r="C1371" i="1"/>
  <c r="D1370" i="1"/>
  <c r="C1370" i="1"/>
  <c r="H1369" i="1"/>
  <c r="D1369" i="1"/>
  <c r="C1369" i="1"/>
  <c r="G1369" i="1" s="1"/>
  <c r="D1368" i="1"/>
  <c r="H1368" i="1" s="1"/>
  <c r="C1368" i="1"/>
  <c r="D1367" i="1"/>
  <c r="C1367" i="1"/>
  <c r="D1366" i="1"/>
  <c r="C1366" i="1"/>
  <c r="H1365" i="1"/>
  <c r="D1365" i="1"/>
  <c r="C1365" i="1"/>
  <c r="G1365" i="1" s="1"/>
  <c r="H1364" i="1"/>
  <c r="D1364" i="1"/>
  <c r="C1364" i="1"/>
  <c r="D1363" i="1"/>
  <c r="C1363" i="1"/>
  <c r="D1362" i="1"/>
  <c r="C1362" i="1"/>
  <c r="D1361" i="1"/>
  <c r="C1361" i="1"/>
  <c r="G1361" i="1" s="1"/>
  <c r="D1360" i="1"/>
  <c r="H1360" i="1" s="1"/>
  <c r="C1360" i="1"/>
  <c r="D1359" i="1"/>
  <c r="C1359" i="1"/>
  <c r="D1358" i="1"/>
  <c r="C1358" i="1"/>
  <c r="H1357" i="1"/>
  <c r="D1357" i="1"/>
  <c r="C1357" i="1"/>
  <c r="G1357" i="1" s="1"/>
  <c r="H1356" i="1"/>
  <c r="D1356" i="1"/>
  <c r="C1356" i="1"/>
  <c r="D1355" i="1"/>
  <c r="D1354" i="1"/>
  <c r="C1354" i="1"/>
  <c r="H1353" i="1"/>
  <c r="D1353" i="1"/>
  <c r="C1353" i="1"/>
  <c r="G1353" i="1" s="1"/>
  <c r="D1352" i="1"/>
  <c r="H1352" i="1" s="1"/>
  <c r="C1352" i="1"/>
  <c r="D1351" i="1"/>
  <c r="C1351" i="1"/>
  <c r="D1350" i="1"/>
  <c r="C1350" i="1"/>
  <c r="H1349" i="1"/>
  <c r="D1349" i="1"/>
  <c r="C1349" i="1"/>
  <c r="G1349" i="1" s="1"/>
  <c r="D1348" i="1"/>
  <c r="D1347" i="1"/>
  <c r="C1347" i="1"/>
  <c r="D1346" i="1"/>
  <c r="C1346" i="1"/>
  <c r="H1345" i="1"/>
  <c r="D1345" i="1"/>
  <c r="C1345" i="1"/>
  <c r="G1345" i="1" s="1"/>
  <c r="H1344" i="1"/>
  <c r="D1344" i="1"/>
  <c r="C1344" i="1"/>
  <c r="D1343" i="1"/>
  <c r="C1343" i="1"/>
  <c r="D1342" i="1"/>
  <c r="C1342" i="1"/>
  <c r="H1341" i="1"/>
  <c r="D1341" i="1"/>
  <c r="C1341" i="1"/>
  <c r="G1341" i="1" s="1"/>
  <c r="H1340" i="1"/>
  <c r="D1340" i="1"/>
  <c r="C1340" i="1"/>
  <c r="D1339" i="1"/>
  <c r="C1339" i="1"/>
  <c r="D1338" i="1"/>
  <c r="C1338" i="1"/>
  <c r="H1337" i="1"/>
  <c r="D1337" i="1"/>
  <c r="C1337" i="1"/>
  <c r="G1337" i="1" s="1"/>
  <c r="H1336" i="1"/>
  <c r="D1336" i="1"/>
  <c r="C1336" i="1"/>
  <c r="D1335" i="1"/>
  <c r="C1335" i="1"/>
  <c r="D1334" i="1"/>
  <c r="C1334" i="1"/>
  <c r="H1333" i="1"/>
  <c r="D1333" i="1"/>
  <c r="C1333" i="1"/>
  <c r="G1333" i="1" s="1"/>
  <c r="H1332" i="1"/>
  <c r="D1332" i="1"/>
  <c r="C1332" i="1"/>
  <c r="D1331" i="1"/>
  <c r="C1331" i="1"/>
  <c r="D1330" i="1"/>
  <c r="C1330" i="1"/>
  <c r="D1329" i="1"/>
  <c r="H1328" i="1"/>
  <c r="D1328" i="1"/>
  <c r="C1328" i="1"/>
  <c r="D1327" i="1"/>
  <c r="C1327" i="1"/>
  <c r="D1326" i="1"/>
  <c r="C1326" i="1"/>
  <c r="H1325" i="1"/>
  <c r="D1325" i="1"/>
  <c r="C1325" i="1"/>
  <c r="G1325" i="1" s="1"/>
  <c r="D1324" i="1"/>
  <c r="H1324" i="1" s="1"/>
  <c r="C1324" i="1"/>
  <c r="D1323" i="1"/>
  <c r="C1323" i="1"/>
  <c r="D1322" i="1"/>
  <c r="C1322" i="1"/>
  <c r="H1321" i="1"/>
  <c r="D1321" i="1"/>
  <c r="C1321" i="1"/>
  <c r="G1321" i="1" s="1"/>
  <c r="H1320" i="1"/>
  <c r="D1320" i="1"/>
  <c r="C1320" i="1"/>
  <c r="D1319" i="1"/>
  <c r="C1319" i="1"/>
  <c r="D1318" i="1"/>
  <c r="C1318" i="1"/>
  <c r="H1317" i="1"/>
  <c r="D1317" i="1"/>
  <c r="C1317" i="1"/>
  <c r="G1317" i="1" s="1"/>
  <c r="D1316" i="1"/>
  <c r="H1316" i="1" s="1"/>
  <c r="C1316" i="1"/>
  <c r="D1315" i="1"/>
  <c r="C1315" i="1"/>
  <c r="D1314" i="1"/>
  <c r="C1314" i="1"/>
  <c r="H1313" i="1"/>
  <c r="D1313" i="1"/>
  <c r="C1313" i="1"/>
  <c r="G1313" i="1" s="1"/>
  <c r="H1312" i="1"/>
  <c r="D1312" i="1"/>
  <c r="C1312" i="1"/>
  <c r="D1311" i="1"/>
  <c r="C1311" i="1"/>
  <c r="D1310" i="1"/>
  <c r="C1310" i="1"/>
  <c r="H1309" i="1"/>
  <c r="D1309" i="1"/>
  <c r="C1309" i="1"/>
  <c r="G1309" i="1" s="1"/>
  <c r="D1308" i="1"/>
  <c r="H1308" i="1" s="1"/>
  <c r="C1308" i="1"/>
  <c r="D1307" i="1"/>
  <c r="C1307" i="1"/>
  <c r="D1306" i="1"/>
  <c r="C1306" i="1"/>
  <c r="H1305" i="1"/>
  <c r="D1305" i="1"/>
  <c r="C1305" i="1"/>
  <c r="G1305" i="1" s="1"/>
  <c r="H1304" i="1"/>
  <c r="D1304" i="1"/>
  <c r="C1304" i="1"/>
  <c r="D1303" i="1"/>
  <c r="C1303" i="1"/>
  <c r="D1302" i="1"/>
  <c r="C1302" i="1"/>
  <c r="H1301" i="1"/>
  <c r="D1301" i="1"/>
  <c r="C1301" i="1"/>
  <c r="G1301" i="1" s="1"/>
  <c r="D1300" i="1"/>
  <c r="H1300" i="1" s="1"/>
  <c r="C1300" i="1"/>
  <c r="D1299" i="1"/>
  <c r="D1298" i="1"/>
  <c r="C1298" i="1"/>
  <c r="H1297" i="1"/>
  <c r="D1297" i="1"/>
  <c r="C1297" i="1"/>
  <c r="G1297" i="1" s="1"/>
  <c r="H1296" i="1"/>
  <c r="D1296" i="1"/>
  <c r="C1296" i="1"/>
  <c r="D1295" i="1"/>
  <c r="C1295" i="1"/>
  <c r="D1294" i="1"/>
  <c r="C1294" i="1"/>
  <c r="H1293" i="1"/>
  <c r="D1293" i="1"/>
  <c r="C1293" i="1"/>
  <c r="G1293" i="1" s="1"/>
  <c r="D1292" i="1"/>
  <c r="H1292" i="1" s="1"/>
  <c r="C1292" i="1"/>
  <c r="D1291" i="1"/>
  <c r="C1291" i="1"/>
  <c r="D1290" i="1"/>
  <c r="C1290" i="1"/>
  <c r="H1289" i="1"/>
  <c r="D1289" i="1"/>
  <c r="C1289" i="1"/>
  <c r="G1289" i="1" s="1"/>
  <c r="H1288" i="1"/>
  <c r="D1288" i="1"/>
  <c r="C1288" i="1"/>
  <c r="D1287" i="1"/>
  <c r="C1287" i="1"/>
  <c r="D1286" i="1"/>
  <c r="C1286" i="1"/>
  <c r="H1285" i="1"/>
  <c r="D1285" i="1"/>
  <c r="C1285" i="1"/>
  <c r="G1285" i="1" s="1"/>
  <c r="D1284" i="1"/>
  <c r="H1284" i="1" s="1"/>
  <c r="C1284" i="1"/>
  <c r="D1283" i="1"/>
  <c r="C1283" i="1"/>
  <c r="D1282" i="1"/>
  <c r="C1282" i="1"/>
  <c r="H1281" i="1"/>
  <c r="D1281" i="1"/>
  <c r="C1281" i="1"/>
  <c r="G1281" i="1" s="1"/>
  <c r="H1280" i="1"/>
  <c r="D1280" i="1"/>
  <c r="C1280" i="1"/>
  <c r="D1279" i="1"/>
  <c r="C1279" i="1"/>
  <c r="D1278" i="1"/>
  <c r="C1278" i="1"/>
  <c r="H1277" i="1"/>
  <c r="D1277" i="1"/>
  <c r="C1277" i="1"/>
  <c r="G1277" i="1" s="1"/>
  <c r="D1276" i="1"/>
  <c r="H1276" i="1" s="1"/>
  <c r="C1276" i="1"/>
  <c r="D1275" i="1"/>
  <c r="C1275" i="1"/>
  <c r="D1274" i="1"/>
  <c r="C1274" i="1"/>
  <c r="H1273" i="1"/>
  <c r="D1273" i="1"/>
  <c r="C1273" i="1"/>
  <c r="G1273" i="1" s="1"/>
  <c r="H1272" i="1"/>
  <c r="D1272" i="1"/>
  <c r="C1272" i="1"/>
  <c r="D1271" i="1"/>
  <c r="C1271" i="1"/>
  <c r="D1270" i="1"/>
  <c r="C1270" i="1"/>
  <c r="H1269" i="1"/>
  <c r="D1269" i="1"/>
  <c r="C1269" i="1"/>
  <c r="G1269" i="1" s="1"/>
  <c r="D1268" i="1"/>
  <c r="H1268" i="1" s="1"/>
  <c r="C1268" i="1"/>
  <c r="D1267" i="1"/>
  <c r="C1267" i="1"/>
  <c r="D1266" i="1"/>
  <c r="C1266" i="1"/>
  <c r="H1265" i="1"/>
  <c r="D1265" i="1"/>
  <c r="C1265" i="1"/>
  <c r="G1265" i="1" s="1"/>
  <c r="D1264" i="1"/>
  <c r="H1264" i="1" s="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H1228" i="1" s="1"/>
  <c r="C1228" i="1"/>
  <c r="D1227" i="1"/>
  <c r="C1227" i="1"/>
  <c r="H1226" i="1"/>
  <c r="G1226" i="1"/>
  <c r="D1226" i="1"/>
  <c r="C1226" i="1"/>
  <c r="H1225" i="1"/>
  <c r="G1225" i="1"/>
  <c r="D1225" i="1"/>
  <c r="C1225" i="1"/>
  <c r="D1224" i="1"/>
  <c r="C1224" i="1"/>
  <c r="D1223" i="1"/>
  <c r="C1223" i="1"/>
  <c r="H1223" i="1" s="1"/>
  <c r="H1221" i="1"/>
  <c r="G1221" i="1"/>
  <c r="D1221" i="1"/>
  <c r="C1221" i="1"/>
  <c r="H1220" i="1"/>
  <c r="G1220" i="1"/>
  <c r="D1220" i="1"/>
  <c r="C1220" i="1"/>
  <c r="H1219" i="1"/>
  <c r="G1219" i="1"/>
  <c r="D1219" i="1"/>
  <c r="C1219" i="1"/>
  <c r="H1218" i="1"/>
  <c r="D1218" i="1"/>
  <c r="C1218" i="1"/>
  <c r="G1218" i="1" s="1"/>
  <c r="D1217" i="1"/>
  <c r="C1217" i="1"/>
  <c r="H1217" i="1" s="1"/>
  <c r="D1216" i="1"/>
  <c r="C1216" i="1"/>
  <c r="H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G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D1156" i="1"/>
  <c r="C1156" i="1"/>
  <c r="H1156" i="1" s="1"/>
  <c r="D1155" i="1"/>
  <c r="C1155" i="1"/>
  <c r="H1155" i="1" s="1"/>
  <c r="D1151" i="1"/>
  <c r="G1151" i="1" s="1"/>
  <c r="C1151" i="1"/>
  <c r="H1151" i="1" s="1"/>
  <c r="H1150" i="1"/>
  <c r="G1150" i="1"/>
  <c r="D1150" i="1"/>
  <c r="C1150" i="1"/>
  <c r="D1149" i="1"/>
  <c r="C1149" i="1"/>
  <c r="D1148" i="1"/>
  <c r="C1148" i="1"/>
  <c r="H1147" i="1"/>
  <c r="G1147" i="1"/>
  <c r="D1147" i="1"/>
  <c r="C1147" i="1"/>
  <c r="H1146" i="1"/>
  <c r="G1146" i="1"/>
  <c r="D1146" i="1"/>
  <c r="C1146" i="1"/>
  <c r="H1145" i="1"/>
  <c r="G1145" i="1"/>
  <c r="D1145" i="1"/>
  <c r="C1145" i="1"/>
  <c r="H1144" i="1"/>
  <c r="D1144" i="1"/>
  <c r="C1144" i="1"/>
  <c r="G1144" i="1" s="1"/>
  <c r="H1143" i="1"/>
  <c r="G1143" i="1"/>
  <c r="D1143" i="1"/>
  <c r="C1143" i="1"/>
  <c r="D1142" i="1"/>
  <c r="H1141" i="1"/>
  <c r="G1141" i="1"/>
  <c r="D1141" i="1"/>
  <c r="C1141" i="1"/>
  <c r="D1140" i="1"/>
  <c r="H1140" i="1" s="1"/>
  <c r="C1140" i="1"/>
  <c r="H1139" i="1"/>
  <c r="G1139" i="1"/>
  <c r="D1139" i="1"/>
  <c r="C1139" i="1"/>
  <c r="G1138" i="1"/>
  <c r="D1138" i="1"/>
  <c r="C1138" i="1"/>
  <c r="D1137" i="1"/>
  <c r="C1137" i="1"/>
  <c r="H1137" i="1" s="1"/>
  <c r="D1136" i="1"/>
  <c r="C1136" i="1"/>
  <c r="H1135" i="1"/>
  <c r="G1135" i="1"/>
  <c r="D1135" i="1"/>
  <c r="C1135" i="1"/>
  <c r="H1134" i="1"/>
  <c r="D1134" i="1"/>
  <c r="G1134" i="1" s="1"/>
  <c r="C1134" i="1"/>
  <c r="H1133" i="1"/>
  <c r="D1133" i="1"/>
  <c r="G1133" i="1" s="1"/>
  <c r="C1133" i="1"/>
  <c r="H1132" i="1"/>
  <c r="G1132" i="1"/>
  <c r="D1132" i="1"/>
  <c r="C1132" i="1"/>
  <c r="D1131" i="1"/>
  <c r="G1131" i="1" s="1"/>
  <c r="C1131" i="1"/>
  <c r="H1131" i="1" s="1"/>
  <c r="H1130" i="1"/>
  <c r="D1130" i="1"/>
  <c r="C1130" i="1"/>
  <c r="G1130" i="1" s="1"/>
  <c r="D1129" i="1"/>
  <c r="C1129" i="1"/>
  <c r="H1129" i="1" s="1"/>
  <c r="H1128" i="1"/>
  <c r="G1128" i="1"/>
  <c r="D1128" i="1"/>
  <c r="C1128" i="1"/>
  <c r="D1127" i="1"/>
  <c r="C1127" i="1"/>
  <c r="D1126" i="1"/>
  <c r="C1126" i="1"/>
  <c r="H1126" i="1" s="1"/>
  <c r="D1125" i="1"/>
  <c r="C1125" i="1"/>
  <c r="H1125" i="1" s="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D1062" i="1"/>
  <c r="H1062" i="1" s="1"/>
  <c r="C1062" i="1"/>
  <c r="G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D1054" i="1"/>
  <c r="C1054" i="1"/>
  <c r="G1054" i="1" s="1"/>
  <c r="H1053" i="1"/>
  <c r="G1053" i="1"/>
  <c r="D1053" i="1"/>
  <c r="C1053" i="1"/>
  <c r="H1052" i="1"/>
  <c r="G1052" i="1"/>
  <c r="D1052" i="1"/>
  <c r="C1052" i="1"/>
  <c r="H1051" i="1"/>
  <c r="G1051" i="1"/>
  <c r="D1051" i="1"/>
  <c r="C1051" i="1"/>
  <c r="D1050" i="1"/>
  <c r="H1050" i="1" s="1"/>
  <c r="C1050" i="1"/>
  <c r="H1049" i="1"/>
  <c r="G1049" i="1"/>
  <c r="D1049" i="1"/>
  <c r="C1049" i="1"/>
  <c r="H1048" i="1"/>
  <c r="D1048" i="1"/>
  <c r="C1048" i="1"/>
  <c r="G1048" i="1" s="1"/>
  <c r="D1047" i="1"/>
  <c r="H1045" i="1"/>
  <c r="G1045" i="1"/>
  <c r="D1045" i="1"/>
  <c r="C1045" i="1"/>
  <c r="H1044" i="1"/>
  <c r="G1044" i="1"/>
  <c r="D1044" i="1"/>
  <c r="C1044" i="1"/>
  <c r="D1043" i="1"/>
  <c r="C1043" i="1"/>
  <c r="H1042" i="1"/>
  <c r="G1042" i="1"/>
  <c r="D1042" i="1"/>
  <c r="C1042" i="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H1032" i="1" s="1"/>
  <c r="C1032" i="1"/>
  <c r="H1031" i="1"/>
  <c r="G1031" i="1"/>
  <c r="D1031" i="1"/>
  <c r="C1031" i="1"/>
  <c r="D1030" i="1"/>
  <c r="C1030" i="1"/>
  <c r="H1029" i="1"/>
  <c r="G1029" i="1"/>
  <c r="D1029" i="1"/>
  <c r="C1029" i="1"/>
  <c r="D1028" i="1"/>
  <c r="C1028" i="1"/>
  <c r="H1027" i="1"/>
  <c r="G1027" i="1"/>
  <c r="D1027" i="1"/>
  <c r="C1027" i="1"/>
  <c r="H1026" i="1"/>
  <c r="G1026" i="1"/>
  <c r="D1026" i="1"/>
  <c r="C1026" i="1"/>
  <c r="D1025" i="1"/>
  <c r="H1025" i="1" s="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D1015" i="1"/>
  <c r="C1015" i="1"/>
  <c r="H1015" i="1" s="1"/>
  <c r="D1014" i="1"/>
  <c r="C1014" i="1"/>
  <c r="G1014"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3" i="1"/>
  <c r="G1003" i="1"/>
  <c r="D1003" i="1"/>
  <c r="C1003" i="1"/>
  <c r="H1002" i="1"/>
  <c r="G1002" i="1"/>
  <c r="D1002" i="1"/>
  <c r="C1002" i="1"/>
  <c r="H1001" i="1"/>
  <c r="G1001" i="1"/>
  <c r="D1001" i="1"/>
  <c r="C1001" i="1"/>
  <c r="D1000" i="1"/>
  <c r="H1000" i="1" s="1"/>
  <c r="C1000" i="1"/>
  <c r="D999" i="1"/>
  <c r="C999" i="1"/>
  <c r="D998" i="1"/>
  <c r="C998"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89" i="1"/>
  <c r="C989" i="1"/>
  <c r="H989" i="1" s="1"/>
  <c r="D988" i="1"/>
  <c r="C988" i="1"/>
  <c r="G988" i="1" s="1"/>
  <c r="H987" i="1"/>
  <c r="G987" i="1"/>
  <c r="D987" i="1"/>
  <c r="C987"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H717" i="1"/>
  <c r="G717" i="1"/>
  <c r="D717" i="1"/>
  <c r="C717" i="1"/>
  <c r="D716" i="1"/>
  <c r="C716" i="1"/>
  <c r="G716" i="1" s="1"/>
  <c r="H715" i="1"/>
  <c r="D715" i="1"/>
  <c r="G715" i="1" s="1"/>
  <c r="C715" i="1"/>
  <c r="H714" i="1"/>
  <c r="D714" i="1"/>
  <c r="C714" i="1"/>
  <c r="G714" i="1" s="1"/>
  <c r="D713" i="1"/>
  <c r="H713" i="1" s="1"/>
  <c r="C713" i="1"/>
  <c r="H712" i="1"/>
  <c r="G712" i="1"/>
  <c r="D712" i="1"/>
  <c r="C712" i="1"/>
  <c r="D711" i="1"/>
  <c r="G711" i="1" s="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C645" i="1"/>
  <c r="D644" i="1"/>
  <c r="C644" i="1"/>
  <c r="G644" i="1" s="1"/>
  <c r="D643" i="1"/>
  <c r="H643" i="1" s="1"/>
  <c r="C643" i="1"/>
  <c r="D642" i="1"/>
  <c r="C642" i="1"/>
  <c r="D641" i="1"/>
  <c r="C641" i="1"/>
  <c r="G641" i="1" s="1"/>
  <c r="C638" i="1"/>
  <c r="H632" i="1"/>
  <c r="G632" i="1"/>
  <c r="D632" i="1"/>
  <c r="C632" i="1"/>
  <c r="H631" i="1"/>
  <c r="G631" i="1"/>
  <c r="D631" i="1"/>
  <c r="C631" i="1"/>
  <c r="H628" i="1"/>
  <c r="G628" i="1"/>
  <c r="D628" i="1"/>
  <c r="C628" i="1"/>
  <c r="H627" i="1"/>
  <c r="G627" i="1"/>
  <c r="D627" i="1"/>
  <c r="C627" i="1"/>
  <c r="D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D513" i="1"/>
  <c r="H512" i="1"/>
  <c r="G512" i="1"/>
  <c r="D512" i="1"/>
  <c r="C512" i="1"/>
  <c r="H511" i="1"/>
  <c r="G511" i="1"/>
  <c r="D511" i="1"/>
  <c r="C511"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D415" i="1"/>
  <c r="D413" i="1"/>
  <c r="C413" i="1"/>
  <c r="G412" i="1"/>
  <c r="D412" i="1"/>
  <c r="H412" i="1" s="1"/>
  <c r="C412" i="1"/>
  <c r="C411"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D367" i="1"/>
  <c r="H367" i="1" s="1"/>
  <c r="C367" i="1"/>
  <c r="D366" i="1"/>
  <c r="H366" i="1" s="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D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C313" i="1"/>
  <c r="D312" i="1"/>
  <c r="C312" i="1"/>
  <c r="H312" i="1" s="1"/>
  <c r="H311" i="1"/>
  <c r="G311" i="1"/>
  <c r="D311" i="1"/>
  <c r="C311" i="1"/>
  <c r="H310" i="1"/>
  <c r="G310" i="1"/>
  <c r="D310" i="1"/>
  <c r="C310" i="1"/>
  <c r="H309" i="1"/>
  <c r="G309" i="1"/>
  <c r="D309" i="1"/>
  <c r="C309" i="1"/>
  <c r="D308" i="1"/>
  <c r="C308" i="1"/>
  <c r="G308" i="1" s="1"/>
  <c r="D307" i="1"/>
  <c r="C307" i="1"/>
  <c r="G307" i="1" s="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D291" i="1"/>
  <c r="G291" i="1" s="1"/>
  <c r="C291" i="1"/>
  <c r="D290" i="1"/>
  <c r="H290" i="1" s="1"/>
  <c r="C290" i="1"/>
  <c r="H289" i="1"/>
  <c r="G289" i="1"/>
  <c r="D289" i="1"/>
  <c r="C289" i="1"/>
  <c r="H288" i="1"/>
  <c r="D288" i="1"/>
  <c r="C288" i="1"/>
  <c r="D284" i="1"/>
  <c r="C284" i="1"/>
  <c r="D283" i="1"/>
  <c r="C283" i="1"/>
  <c r="D282" i="1"/>
  <c r="H282" i="1" s="1"/>
  <c r="C282" i="1"/>
  <c r="D281" i="1"/>
  <c r="H281" i="1" s="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D210" i="1"/>
  <c r="H210" i="1" s="1"/>
  <c r="C210" i="1"/>
  <c r="H209" i="1"/>
  <c r="G209" i="1"/>
  <c r="D209" i="1"/>
  <c r="C209"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D188" i="1"/>
  <c r="C188" i="1"/>
  <c r="H188" i="1" s="1"/>
  <c r="D187" i="1"/>
  <c r="C187" i="1"/>
  <c r="D186" i="1"/>
  <c r="C186" i="1"/>
  <c r="G186" i="1" s="1"/>
  <c r="G185" i="1"/>
  <c r="D185" i="1"/>
  <c r="C185" i="1"/>
  <c r="H185" i="1" s="1"/>
  <c r="D184" i="1"/>
  <c r="C184" i="1"/>
  <c r="H184" i="1" s="1"/>
  <c r="D183" i="1"/>
  <c r="H183" i="1" s="1"/>
  <c r="C183" i="1"/>
  <c r="D182" i="1"/>
  <c r="C182" i="1"/>
  <c r="H182" i="1" s="1"/>
  <c r="D181" i="1"/>
  <c r="C181" i="1"/>
  <c r="H180" i="1"/>
  <c r="D180" i="1"/>
  <c r="C180" i="1"/>
  <c r="G180" i="1" s="1"/>
  <c r="H179" i="1"/>
  <c r="G179" i="1"/>
  <c r="D179" i="1"/>
  <c r="C179" i="1"/>
  <c r="G178" i="1"/>
  <c r="D178" i="1"/>
  <c r="C178" i="1"/>
  <c r="H178" i="1" s="1"/>
  <c r="D177" i="1"/>
  <c r="C177" i="1"/>
  <c r="D176" i="1"/>
  <c r="H176" i="1" s="1"/>
  <c r="C176" i="1"/>
  <c r="D175" i="1"/>
  <c r="C175" i="1"/>
  <c r="D174" i="1"/>
  <c r="H174" i="1" s="1"/>
  <c r="C174" i="1"/>
  <c r="D173" i="1"/>
  <c r="C173" i="1"/>
  <c r="D172" i="1"/>
  <c r="H172" i="1" s="1"/>
  <c r="C172" i="1"/>
  <c r="H171" i="1"/>
  <c r="G171" i="1"/>
  <c r="D171" i="1"/>
  <c r="C171" i="1"/>
  <c r="D170" i="1"/>
  <c r="C170" i="1"/>
  <c r="D169" i="1"/>
  <c r="C169" i="1"/>
  <c r="D168" i="1"/>
  <c r="C168" i="1"/>
  <c r="H167" i="1"/>
  <c r="G167" i="1"/>
  <c r="D167" i="1"/>
  <c r="C167" i="1"/>
  <c r="D166" i="1"/>
  <c r="C166" i="1"/>
  <c r="D165" i="1"/>
  <c r="C165" i="1"/>
  <c r="D164" i="1"/>
  <c r="H164" i="1" s="1"/>
  <c r="C164" i="1"/>
  <c r="D163" i="1"/>
  <c r="C163" i="1"/>
  <c r="H162" i="1"/>
  <c r="G162" i="1"/>
  <c r="D162" i="1"/>
  <c r="C162" i="1"/>
  <c r="D161" i="1"/>
  <c r="C161" i="1"/>
  <c r="D160" i="1"/>
  <c r="C160" i="1"/>
  <c r="H158" i="1"/>
  <c r="G158" i="1"/>
  <c r="D158" i="1"/>
  <c r="C158" i="1"/>
  <c r="D157" i="1"/>
  <c r="C157" i="1"/>
  <c r="H156" i="1"/>
  <c r="G156" i="1"/>
  <c r="D156" i="1"/>
  <c r="C156" i="1"/>
  <c r="D155" i="1"/>
  <c r="C155" i="1"/>
  <c r="G155" i="1" s="1"/>
  <c r="D154" i="1"/>
  <c r="C154" i="1"/>
  <c r="G154" i="1" s="1"/>
  <c r="H153" i="1"/>
  <c r="G153" i="1"/>
  <c r="D153" i="1"/>
  <c r="C153" i="1"/>
  <c r="D152" i="1"/>
  <c r="H152" i="1" s="1"/>
  <c r="C152" i="1"/>
  <c r="H151" i="1"/>
  <c r="G151" i="1"/>
  <c r="D151" i="1"/>
  <c r="C151" i="1"/>
  <c r="D150" i="1"/>
  <c r="C150" i="1"/>
  <c r="D149" i="1"/>
  <c r="C149" i="1"/>
  <c r="H149" i="1" s="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C129" i="1"/>
  <c r="H128" i="1"/>
  <c r="G128" i="1"/>
  <c r="D128" i="1"/>
  <c r="C128" i="1"/>
  <c r="H127" i="1"/>
  <c r="G127" i="1"/>
  <c r="D127" i="1"/>
  <c r="C127" i="1"/>
  <c r="H126" i="1"/>
  <c r="G126" i="1"/>
  <c r="D126" i="1"/>
  <c r="C126" i="1"/>
  <c r="D125" i="1"/>
  <c r="C125" i="1"/>
  <c r="D124" i="1"/>
  <c r="C124" i="1"/>
  <c r="G124" i="1" s="1"/>
  <c r="D123" i="1"/>
  <c r="H123" i="1" s="1"/>
  <c r="C123" i="1"/>
  <c r="D122" i="1"/>
  <c r="H122" i="1" s="1"/>
  <c r="C122" i="1"/>
  <c r="D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C83" i="1"/>
  <c r="D82" i="1"/>
  <c r="C82" i="1"/>
  <c r="H82" i="1" s="1"/>
  <c r="D81" i="1"/>
  <c r="C81" i="1"/>
  <c r="H80" i="1"/>
  <c r="G80" i="1"/>
  <c r="D80" i="1"/>
  <c r="C80" i="1"/>
  <c r="D79" i="1"/>
  <c r="C79" i="1"/>
  <c r="H77" i="1"/>
  <c r="G77" i="1"/>
  <c r="D77" i="1"/>
  <c r="C77" i="1"/>
  <c r="H76" i="1"/>
  <c r="G76" i="1"/>
  <c r="D76" i="1"/>
  <c r="C76" i="1"/>
  <c r="H75" i="1"/>
  <c r="G75" i="1"/>
  <c r="D75" i="1"/>
  <c r="C75" i="1"/>
  <c r="D74" i="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D53" i="1"/>
  <c r="C53" i="1"/>
  <c r="H52" i="1"/>
  <c r="G52" i="1"/>
  <c r="D52" i="1"/>
  <c r="C52" i="1"/>
  <c r="H51" i="1"/>
  <c r="G51" i="1"/>
  <c r="D51" i="1"/>
  <c r="C51" i="1"/>
  <c r="D50" i="1"/>
  <c r="H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713" i="1" l="1"/>
  <c r="E42" i="9"/>
  <c r="B42" i="9" s="1"/>
  <c r="G1440" i="1"/>
  <c r="H1440" i="1"/>
  <c r="H30" i="3"/>
  <c r="C1453" i="1"/>
  <c r="D5" i="7"/>
  <c r="G1136" i="1"/>
  <c r="H1127" i="1"/>
  <c r="G1126" i="1"/>
  <c r="G1125" i="1"/>
  <c r="G1127" i="1"/>
  <c r="G1129" i="1"/>
  <c r="D146" i="5"/>
  <c r="F149" i="5"/>
  <c r="H1136" i="1"/>
  <c r="G1137" i="1"/>
  <c r="G1140" i="1"/>
  <c r="E285" i="9"/>
  <c r="B285" i="9" s="1"/>
  <c r="H641" i="1"/>
  <c r="H1138" i="1"/>
  <c r="H1361" i="1"/>
  <c r="G1223" i="1"/>
  <c r="G642" i="1"/>
  <c r="H1023" i="1"/>
  <c r="H1227" i="1"/>
  <c r="H1229" i="1"/>
  <c r="H1224" i="1"/>
  <c r="G1216" i="1"/>
  <c r="G1217" i="1"/>
  <c r="D238" i="5"/>
  <c r="C1215" i="1" s="1"/>
  <c r="H1165" i="1"/>
  <c r="C1157" i="1"/>
  <c r="G1157" i="1" s="1"/>
  <c r="H1160" i="1"/>
  <c r="H1157" i="1"/>
  <c r="G1156" i="1"/>
  <c r="G1155" i="1"/>
  <c r="H1148" i="1"/>
  <c r="H1149" i="1"/>
  <c r="H1142" i="1"/>
  <c r="G1142" i="1"/>
  <c r="F164" i="5"/>
  <c r="H1056" i="1"/>
  <c r="H1064" i="1"/>
  <c r="H1043" i="1"/>
  <c r="G1041" i="1"/>
  <c r="H1030" i="1"/>
  <c r="H1033" i="1"/>
  <c r="H1028" i="1"/>
  <c r="G1015" i="1"/>
  <c r="H1014" i="1"/>
  <c r="H1006" i="1"/>
  <c r="H1004" i="1"/>
  <c r="D12" i="5"/>
  <c r="H999" i="1"/>
  <c r="H998" i="1"/>
  <c r="H997" i="1"/>
  <c r="G989" i="1"/>
  <c r="H986" i="1"/>
  <c r="H988" i="1"/>
  <c r="G719" i="1"/>
  <c r="H718" i="1"/>
  <c r="H716" i="1"/>
  <c r="E274" i="9"/>
  <c r="B274" i="9" s="1"/>
  <c r="H644" i="1"/>
  <c r="H642" i="1"/>
  <c r="H645" i="1"/>
  <c r="H406" i="1"/>
  <c r="G413" i="1"/>
  <c r="H365" i="1"/>
  <c r="H364" i="1"/>
  <c r="H313" i="1"/>
  <c r="G312" i="1"/>
  <c r="H307" i="1"/>
  <c r="H308" i="1"/>
  <c r="G288" i="1"/>
  <c r="E273" i="9"/>
  <c r="B273" i="9" s="1"/>
  <c r="F417" i="4"/>
  <c r="H283" i="1"/>
  <c r="H284" i="1"/>
  <c r="H208" i="1"/>
  <c r="H206" i="1"/>
  <c r="H207" i="1"/>
  <c r="G191" i="1"/>
  <c r="G189" i="1"/>
  <c r="G188" i="1"/>
  <c r="G187" i="1"/>
  <c r="G184" i="1"/>
  <c r="H186" i="1"/>
  <c r="E45" i="9"/>
  <c r="B45" i="9" s="1"/>
  <c r="F221" i="9"/>
  <c r="B221" i="9" s="1"/>
  <c r="E44" i="9"/>
  <c r="B44" i="9" s="1"/>
  <c r="G182" i="1"/>
  <c r="H181" i="1"/>
  <c r="G173" i="1"/>
  <c r="H177" i="1"/>
  <c r="H175" i="1"/>
  <c r="H170" i="1"/>
  <c r="H169" i="1"/>
  <c r="H168" i="1"/>
  <c r="H165" i="1"/>
  <c r="H166" i="1"/>
  <c r="H163" i="1"/>
  <c r="D163" i="4"/>
  <c r="H161" i="1"/>
  <c r="G160" i="1"/>
  <c r="H155" i="1"/>
  <c r="H157" i="1"/>
  <c r="H154" i="1"/>
  <c r="F217" i="9"/>
  <c r="B217" i="9" s="1"/>
  <c r="H150" i="1"/>
  <c r="G149" i="1"/>
  <c r="H131" i="1"/>
  <c r="H130" i="1"/>
  <c r="H124" i="1"/>
  <c r="H125" i="1"/>
  <c r="C121" i="1"/>
  <c r="H121" i="1" s="1"/>
  <c r="G121" i="1"/>
  <c r="D124" i="4"/>
  <c r="G82" i="1"/>
  <c r="H83" i="1"/>
  <c r="H79" i="1"/>
  <c r="H81" i="1"/>
  <c r="H74" i="1"/>
  <c r="H73" i="1"/>
  <c r="H53" i="1"/>
  <c r="G1043" i="1"/>
  <c r="E280" i="9"/>
  <c r="B280" i="9" s="1"/>
  <c r="G1229" i="1"/>
  <c r="E279" i="9"/>
  <c r="B279" i="9" s="1"/>
  <c r="G1227" i="1"/>
  <c r="G1228" i="1"/>
  <c r="G1224" i="1"/>
  <c r="E245" i="5"/>
  <c r="D1154" i="1"/>
  <c r="G1160" i="1"/>
  <c r="G1148" i="1"/>
  <c r="G1149" i="1"/>
  <c r="G1064" i="1"/>
  <c r="G1056" i="1"/>
  <c r="G1050" i="1"/>
  <c r="G1004" i="1"/>
  <c r="G1033" i="1"/>
  <c r="G1030" i="1"/>
  <c r="G1032" i="1"/>
  <c r="G1028" i="1"/>
  <c r="G1023" i="1"/>
  <c r="G1025" i="1"/>
  <c r="G1018" i="1"/>
  <c r="G1013" i="1"/>
  <c r="H1013" i="1"/>
  <c r="E12" i="5"/>
  <c r="D990" i="1" s="1"/>
  <c r="G1006" i="1"/>
  <c r="G1000" i="1"/>
  <c r="G999" i="1"/>
  <c r="G997" i="1"/>
  <c r="G998" i="1"/>
  <c r="G986" i="1"/>
  <c r="E26" i="9"/>
  <c r="B26" i="9" s="1"/>
  <c r="G1510" i="1"/>
  <c r="G1576" i="1"/>
  <c r="G1509" i="1"/>
  <c r="G1503" i="1"/>
  <c r="H1486" i="1"/>
  <c r="G1485" i="1"/>
  <c r="G1483" i="1"/>
  <c r="G1482" i="1"/>
  <c r="G718" i="1"/>
  <c r="H711" i="1"/>
  <c r="E39" i="9"/>
  <c r="B39" i="9" s="1"/>
  <c r="G281" i="1"/>
  <c r="G282" i="1"/>
  <c r="G283" i="1"/>
  <c r="G284" i="1"/>
  <c r="E22" i="9"/>
  <c r="B22" i="9" s="1"/>
  <c r="B224" i="9"/>
  <c r="G210" i="1"/>
  <c r="G643" i="1"/>
  <c r="G645" i="1"/>
  <c r="G406" i="1"/>
  <c r="G367" i="1"/>
  <c r="G366" i="1"/>
  <c r="G364" i="1"/>
  <c r="G365" i="1"/>
  <c r="G313" i="1"/>
  <c r="H413" i="1"/>
  <c r="G290" i="1"/>
  <c r="G411" i="1"/>
  <c r="H411" i="1"/>
  <c r="E643" i="4"/>
  <c r="D637" i="1" s="1"/>
  <c r="G208" i="1"/>
  <c r="G206" i="1"/>
  <c r="G207" i="1"/>
  <c r="H191" i="1"/>
  <c r="H189" i="1"/>
  <c r="H187" i="1"/>
  <c r="G183" i="1"/>
  <c r="B220" i="9"/>
  <c r="G181" i="1"/>
  <c r="F219" i="9"/>
  <c r="B219" i="9" s="1"/>
  <c r="E43" i="9"/>
  <c r="H173" i="1"/>
  <c r="G177" i="1"/>
  <c r="G176" i="1"/>
  <c r="G175" i="1"/>
  <c r="G174" i="1"/>
  <c r="G172" i="1"/>
  <c r="G170" i="1"/>
  <c r="G169" i="1"/>
  <c r="G168" i="1"/>
  <c r="E163" i="4"/>
  <c r="D159" i="1" s="1"/>
  <c r="G165" i="1"/>
  <c r="G166" i="1"/>
  <c r="G164" i="1"/>
  <c r="G163" i="1"/>
  <c r="H160" i="1"/>
  <c r="G161" i="1"/>
  <c r="G157" i="1"/>
  <c r="H148" i="1"/>
  <c r="G148" i="1"/>
  <c r="G152" i="1"/>
  <c r="G150" i="1"/>
  <c r="G146" i="1"/>
  <c r="H129" i="1"/>
  <c r="G129" i="1"/>
  <c r="G130" i="1"/>
  <c r="G131" i="1"/>
  <c r="G125" i="1"/>
  <c r="G123" i="1"/>
  <c r="G122" i="1"/>
  <c r="G113" i="1"/>
  <c r="F216" i="9"/>
  <c r="B216" i="9" s="1"/>
  <c r="G83" i="1"/>
  <c r="G79" i="1"/>
  <c r="G81" i="1"/>
  <c r="G73" i="1"/>
  <c r="G74" i="1"/>
  <c r="G50" i="1"/>
  <c r="G53" i="1"/>
  <c r="E283" i="9"/>
  <c r="B283" i="9" s="1"/>
  <c r="E284" i="9"/>
  <c r="B284" i="9" s="1"/>
  <c r="G211" i="1"/>
  <c r="H211" i="1"/>
  <c r="G513" i="1"/>
  <c r="H513" i="1"/>
  <c r="G1154" i="1"/>
  <c r="H1154" i="1"/>
  <c r="G623" i="1"/>
  <c r="H623" i="1"/>
  <c r="G416" i="1"/>
  <c r="H416" i="1"/>
  <c r="G1410" i="1"/>
  <c r="H1410" i="1"/>
  <c r="G1415" i="1"/>
  <c r="H1415" i="1"/>
  <c r="J1460" i="1"/>
  <c r="H1460" i="1"/>
  <c r="G1460" i="1"/>
  <c r="I1460" i="1" s="1"/>
  <c r="H1480" i="1"/>
  <c r="G1480" i="1"/>
  <c r="G1522" i="1"/>
  <c r="H1522" i="1"/>
  <c r="H1551" i="1"/>
  <c r="G1551" i="1"/>
  <c r="F345" i="4"/>
  <c r="D344" i="4"/>
  <c r="C46" i="1"/>
  <c r="C340" i="1"/>
  <c r="C484" i="1"/>
  <c r="C516" i="1"/>
  <c r="C574" i="1"/>
  <c r="C626"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G1267" i="1"/>
  <c r="H1267" i="1"/>
  <c r="G1270" i="1"/>
  <c r="H1270" i="1"/>
  <c r="G1275" i="1"/>
  <c r="H1275" i="1"/>
  <c r="G1278" i="1"/>
  <c r="H1278" i="1"/>
  <c r="G1283" i="1"/>
  <c r="H1283" i="1"/>
  <c r="G1286" i="1"/>
  <c r="H1286" i="1"/>
  <c r="G1291" i="1"/>
  <c r="H1291" i="1"/>
  <c r="G1294" i="1"/>
  <c r="H1294" i="1"/>
  <c r="G1302" i="1"/>
  <c r="H1302" i="1"/>
  <c r="G1307" i="1"/>
  <c r="H1307" i="1"/>
  <c r="G1310" i="1"/>
  <c r="H1310" i="1"/>
  <c r="G1315" i="1"/>
  <c r="H1315" i="1"/>
  <c r="G1318" i="1"/>
  <c r="H1318" i="1"/>
  <c r="G1323" i="1"/>
  <c r="H1323" i="1"/>
  <c r="G1326" i="1"/>
  <c r="H1326" i="1"/>
  <c r="G1351" i="1"/>
  <c r="H1351" i="1"/>
  <c r="G1354" i="1"/>
  <c r="H1354" i="1"/>
  <c r="G1359" i="1"/>
  <c r="H1359" i="1"/>
  <c r="G1362" i="1"/>
  <c r="H1362" i="1"/>
  <c r="G1367" i="1"/>
  <c r="H1367" i="1"/>
  <c r="G1370" i="1"/>
  <c r="H1370" i="1"/>
  <c r="G1375" i="1"/>
  <c r="H1375" i="1"/>
  <c r="G1378" i="1"/>
  <c r="H1378" i="1"/>
  <c r="G1386" i="1"/>
  <c r="H1386" i="1"/>
  <c r="G1391" i="1"/>
  <c r="H1391" i="1"/>
  <c r="G1394" i="1"/>
  <c r="H1394" i="1"/>
  <c r="G1399" i="1"/>
  <c r="H1399" i="1"/>
  <c r="G1402" i="1"/>
  <c r="H1402" i="1"/>
  <c r="G1407" i="1"/>
  <c r="H1407" i="1"/>
  <c r="G1438" i="1"/>
  <c r="H1438" i="1"/>
  <c r="G1443" i="1"/>
  <c r="H1443" i="1"/>
  <c r="I1444" i="1"/>
  <c r="J1452" i="1"/>
  <c r="H1452" i="1"/>
  <c r="G1452" i="1"/>
  <c r="I1452" i="1" s="1"/>
  <c r="H1454" i="1"/>
  <c r="G1454" i="1"/>
  <c r="H1457" i="1"/>
  <c r="G1457" i="1"/>
  <c r="I1457" i="1" s="1"/>
  <c r="E420" i="4"/>
  <c r="D484" i="4"/>
  <c r="G1331" i="1"/>
  <c r="H1331" i="1"/>
  <c r="G1334" i="1"/>
  <c r="H1334" i="1"/>
  <c r="G1339" i="1"/>
  <c r="H1339" i="1"/>
  <c r="G1342" i="1"/>
  <c r="H1342" i="1"/>
  <c r="G1347" i="1"/>
  <c r="H1347" i="1"/>
  <c r="G1418" i="1"/>
  <c r="H1418" i="1"/>
  <c r="G1423" i="1"/>
  <c r="H1423" i="1"/>
  <c r="G1426" i="1"/>
  <c r="H1426" i="1"/>
  <c r="G1431" i="1"/>
  <c r="H1431" i="1"/>
  <c r="G1434" i="1"/>
  <c r="H1434" i="1"/>
  <c r="H1462" i="1"/>
  <c r="G1462" i="1"/>
  <c r="G1476" i="1"/>
  <c r="J1476" i="1"/>
  <c r="H1476" i="1"/>
  <c r="H1501" i="1"/>
  <c r="G1501" i="1"/>
  <c r="G1530" i="1"/>
  <c r="H1530" i="1"/>
  <c r="G1538" i="1"/>
  <c r="H1538" i="1"/>
  <c r="G1546" i="1"/>
  <c r="H1546" i="1"/>
  <c r="H1559" i="1"/>
  <c r="G1559" i="1"/>
  <c r="H1567" i="1"/>
  <c r="G1567" i="1"/>
  <c r="H1575" i="1"/>
  <c r="G1575" i="1"/>
  <c r="F422" i="4"/>
  <c r="D421" i="4"/>
  <c r="F519" i="4"/>
  <c r="D515" i="4"/>
  <c r="F629" i="4"/>
  <c r="D625" i="4"/>
  <c r="G289" i="9"/>
  <c r="E289" i="9" s="1"/>
  <c r="B289" i="9" s="1"/>
  <c r="F177" i="5"/>
  <c r="D176" i="5"/>
  <c r="F54" i="6"/>
  <c r="C1348" i="1"/>
  <c r="E5" i="7"/>
  <c r="D1437" i="1"/>
  <c r="H1437" i="1" s="1"/>
  <c r="E22" i="7"/>
  <c r="D24" i="8"/>
  <c r="C1499" i="1" s="1"/>
  <c r="C1511" i="1"/>
  <c r="D294" i="1"/>
  <c r="D510" i="1"/>
  <c r="D571" i="1"/>
  <c r="D620" i="1"/>
  <c r="G1330" i="1"/>
  <c r="H1330" i="1"/>
  <c r="G1335" i="1"/>
  <c r="H1335" i="1"/>
  <c r="G1338" i="1"/>
  <c r="H1338" i="1"/>
  <c r="G1343" i="1"/>
  <c r="H1343" i="1"/>
  <c r="G1346" i="1"/>
  <c r="H1346" i="1"/>
  <c r="G1411" i="1"/>
  <c r="H1411" i="1"/>
  <c r="G1414" i="1"/>
  <c r="H1414" i="1"/>
  <c r="G1419" i="1"/>
  <c r="H1419" i="1"/>
  <c r="G1422" i="1"/>
  <c r="H1422" i="1"/>
  <c r="G1427" i="1"/>
  <c r="H1427" i="1"/>
  <c r="G1430" i="1"/>
  <c r="H1430" i="1"/>
  <c r="I1446" i="1"/>
  <c r="H1449" i="1"/>
  <c r="G1449" i="1"/>
  <c r="J1456" i="1"/>
  <c r="H1456" i="1"/>
  <c r="G1456" i="1"/>
  <c r="J1462" i="1"/>
  <c r="J1467" i="1"/>
  <c r="G1467" i="1"/>
  <c r="I1467" i="1" s="1"/>
  <c r="G1478" i="1"/>
  <c r="I1478" i="1" s="1"/>
  <c r="J1478" i="1"/>
  <c r="H1478" i="1"/>
  <c r="H1492" i="1"/>
  <c r="G1492" i="1"/>
  <c r="H1496" i="1"/>
  <c r="G1496" i="1"/>
  <c r="H1512" i="1"/>
  <c r="G1512" i="1"/>
  <c r="D263" i="4"/>
  <c r="F264" i="4"/>
  <c r="H1231" i="1"/>
  <c r="G1231" i="1"/>
  <c r="H1233" i="1"/>
  <c r="G1233" i="1"/>
  <c r="C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G1314" i="1"/>
  <c r="H1314" i="1"/>
  <c r="G1319" i="1"/>
  <c r="H1319" i="1"/>
  <c r="G1322" i="1"/>
  <c r="H1322" i="1"/>
  <c r="G1327" i="1"/>
  <c r="H1327" i="1"/>
  <c r="G1350" i="1"/>
  <c r="H1350" i="1"/>
  <c r="C1355" i="1"/>
  <c r="G1358" i="1"/>
  <c r="H1358" i="1"/>
  <c r="G1363" i="1"/>
  <c r="H1363" i="1"/>
  <c r="G1366" i="1"/>
  <c r="H1366" i="1"/>
  <c r="G1371" i="1"/>
  <c r="H1371" i="1"/>
  <c r="G1374" i="1"/>
  <c r="H1374" i="1"/>
  <c r="G1379" i="1"/>
  <c r="H1379" i="1"/>
  <c r="G1382" i="1"/>
  <c r="H1382" i="1"/>
  <c r="G1387" i="1"/>
  <c r="H1387" i="1"/>
  <c r="G1390" i="1"/>
  <c r="H1390" i="1"/>
  <c r="G1395" i="1"/>
  <c r="H1395" i="1"/>
  <c r="G1398" i="1"/>
  <c r="H1398" i="1"/>
  <c r="G1403" i="1"/>
  <c r="H1403" i="1"/>
  <c r="G1406" i="1"/>
  <c r="H1406" i="1"/>
  <c r="G1439" i="1"/>
  <c r="I1439" i="1" s="1"/>
  <c r="H1439" i="1"/>
  <c r="I1440" i="1"/>
  <c r="J1442" i="1"/>
  <c r="H1442" i="1"/>
  <c r="I1442" i="1" s="1"/>
  <c r="J1448" i="1"/>
  <c r="H1448" i="1"/>
  <c r="G1448" i="1"/>
  <c r="I1448" i="1" s="1"/>
  <c r="I1458" i="1"/>
  <c r="H1461" i="1"/>
  <c r="G1461" i="1"/>
  <c r="J1463" i="1"/>
  <c r="G1463" i="1"/>
  <c r="I1463" i="1" s="1"/>
  <c r="H1466" i="1"/>
  <c r="G1466" i="1"/>
  <c r="I1466" i="1" s="1"/>
  <c r="H1493" i="1"/>
  <c r="G1493" i="1"/>
  <c r="H1500" i="1"/>
  <c r="G1500" i="1"/>
  <c r="H1504" i="1"/>
  <c r="G1504" i="1"/>
  <c r="H1524" i="1"/>
  <c r="G1524" i="1"/>
  <c r="H1532" i="1"/>
  <c r="G1532" i="1"/>
  <c r="H1540" i="1"/>
  <c r="G1540" i="1"/>
  <c r="H1548" i="1"/>
  <c r="G1548" i="1"/>
  <c r="G1554" i="1"/>
  <c r="H1554" i="1"/>
  <c r="G1562" i="1"/>
  <c r="H1562" i="1"/>
  <c r="G1570" i="1"/>
  <c r="H1570" i="1"/>
  <c r="G1578" i="1"/>
  <c r="H1578" i="1"/>
  <c r="F98" i="4"/>
  <c r="D82" i="4"/>
  <c r="F388" i="4"/>
  <c r="D363" i="4"/>
  <c r="H142" i="9"/>
  <c r="E142" i="9" s="1"/>
  <c r="B142" i="9" s="1"/>
  <c r="E593" i="4"/>
  <c r="D587" i="1" s="1"/>
  <c r="J1441" i="1"/>
  <c r="J1464" i="1"/>
  <c r="J1468" i="1"/>
  <c r="G1471" i="1"/>
  <c r="I1471" i="1" s="1"/>
  <c r="J1471" i="1"/>
  <c r="G1473" i="1"/>
  <c r="I1473" i="1" s="1"/>
  <c r="J1473" i="1"/>
  <c r="H1484" i="1"/>
  <c r="G1484" i="1"/>
  <c r="H1508" i="1"/>
  <c r="G1508" i="1"/>
  <c r="H1516" i="1"/>
  <c r="G1516" i="1"/>
  <c r="H1519" i="1"/>
  <c r="G1519" i="1"/>
  <c r="H1527" i="1"/>
  <c r="G1527" i="1"/>
  <c r="H1535" i="1"/>
  <c r="G1535" i="1"/>
  <c r="H1543" i="1"/>
  <c r="G1543" i="1"/>
  <c r="F107" i="4"/>
  <c r="D106" i="4"/>
  <c r="F140" i="4"/>
  <c r="D139" i="4"/>
  <c r="F225" i="4"/>
  <c r="D224" i="4"/>
  <c r="E528" i="4"/>
  <c r="D69" i="5"/>
  <c r="F70" i="5"/>
  <c r="I24" i="3"/>
  <c r="E141" i="6"/>
  <c r="G1264" i="1"/>
  <c r="G1268" i="1"/>
  <c r="G1272" i="1"/>
  <c r="G1276" i="1"/>
  <c r="G1280" i="1"/>
  <c r="G1284" i="1"/>
  <c r="G1288" i="1"/>
  <c r="G1292" i="1"/>
  <c r="G1296" i="1"/>
  <c r="G1300" i="1"/>
  <c r="G1304" i="1"/>
  <c r="G1308" i="1"/>
  <c r="G1312" i="1"/>
  <c r="G1316" i="1"/>
  <c r="G1320" i="1"/>
  <c r="G1324" i="1"/>
  <c r="G1328" i="1"/>
  <c r="G1332" i="1"/>
  <c r="G1336" i="1"/>
  <c r="G1340" i="1"/>
  <c r="G1344" i="1"/>
  <c r="G1352" i="1"/>
  <c r="G1356" i="1"/>
  <c r="G1360" i="1"/>
  <c r="G1364" i="1"/>
  <c r="G1368" i="1"/>
  <c r="G1372" i="1"/>
  <c r="G1376" i="1"/>
  <c r="G1380" i="1"/>
  <c r="G1384" i="1"/>
  <c r="G1388" i="1"/>
  <c r="G1392" i="1"/>
  <c r="G1396" i="1"/>
  <c r="G1400" i="1"/>
  <c r="G1404" i="1"/>
  <c r="G1412" i="1"/>
  <c r="G1416" i="1"/>
  <c r="G1420" i="1"/>
  <c r="G1424" i="1"/>
  <c r="G1428" i="1"/>
  <c r="G1432" i="1"/>
  <c r="H1447" i="1"/>
  <c r="I1447" i="1" s="1"/>
  <c r="J1447" i="1"/>
  <c r="H1451" i="1"/>
  <c r="I1451" i="1" s="1"/>
  <c r="J1451" i="1"/>
  <c r="H1455" i="1"/>
  <c r="I1455" i="1" s="1"/>
  <c r="J1455" i="1"/>
  <c r="H1459" i="1"/>
  <c r="I1459" i="1" s="1"/>
  <c r="J1459" i="1"/>
  <c r="G1481" i="1"/>
  <c r="H1488" i="1"/>
  <c r="G1488" i="1"/>
  <c r="G1497" i="1"/>
  <c r="G1505" i="1"/>
  <c r="G1513" i="1"/>
  <c r="H1556" i="1"/>
  <c r="G1556" i="1"/>
  <c r="H1564" i="1"/>
  <c r="G1564" i="1"/>
  <c r="H1572" i="1"/>
  <c r="G1572" i="1"/>
  <c r="H1580" i="1"/>
  <c r="G1580" i="1"/>
  <c r="F312" i="4"/>
  <c r="D311" i="4"/>
  <c r="D643" i="4"/>
  <c r="F416" i="4"/>
  <c r="D459" i="4"/>
  <c r="F460" i="4"/>
  <c r="G291" i="9"/>
  <c r="E291" i="9" s="1"/>
  <c r="B291" i="9" s="1"/>
  <c r="F190" i="5"/>
  <c r="F115" i="6"/>
  <c r="D114" i="6"/>
  <c r="I35" i="3"/>
  <c r="C1518" i="1"/>
  <c r="D7" i="4"/>
  <c r="E106" i="4"/>
  <c r="D102" i="1" s="1"/>
  <c r="F134" i="4"/>
  <c r="D196" i="4"/>
  <c r="E224" i="4"/>
  <c r="D220" i="1" s="1"/>
  <c r="E311" i="4"/>
  <c r="D306" i="1" s="1"/>
  <c r="D245" i="5"/>
  <c r="F246" i="5"/>
  <c r="F90" i="6"/>
  <c r="D89" i="6"/>
  <c r="D351" i="4"/>
  <c r="E363" i="4"/>
  <c r="D358" i="1" s="1"/>
  <c r="E472" i="4"/>
  <c r="D466" i="1" s="1"/>
  <c r="H287" i="9"/>
  <c r="E287" i="9" s="1"/>
  <c r="B287" i="9" s="1"/>
  <c r="E146" i="5"/>
  <c r="D206" i="5"/>
  <c r="F238" i="5"/>
  <c r="F43" i="6"/>
  <c r="D35" i="6"/>
  <c r="E50" i="4"/>
  <c r="D46" i="1" s="1"/>
  <c r="E82" i="4"/>
  <c r="D78" i="1" s="1"/>
  <c r="H20" i="9"/>
  <c r="G20" i="9"/>
  <c r="D396" i="4"/>
  <c r="E644" i="4"/>
  <c r="D638" i="1" s="1"/>
  <c r="D472" i="4"/>
  <c r="E484" i="4"/>
  <c r="D478" i="1" s="1"/>
  <c r="D529" i="4"/>
  <c r="D567" i="4"/>
  <c r="D593" i="4"/>
  <c r="D7" i="5"/>
  <c r="D87" i="5"/>
  <c r="F88" i="5"/>
  <c r="D118" i="5"/>
  <c r="E176" i="5"/>
  <c r="F6" i="6"/>
  <c r="D5" i="6"/>
  <c r="G297" i="9"/>
  <c r="E297" i="9" s="1"/>
  <c r="M212" i="9"/>
  <c r="G278" i="9"/>
  <c r="E278" i="9" s="1"/>
  <c r="B27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07" i="9"/>
  <c r="E207" i="9" s="1"/>
  <c r="B207" i="9" s="1"/>
  <c r="G204" i="9"/>
  <c r="E204" i="9" s="1"/>
  <c r="B204" i="9" s="1"/>
  <c r="G199" i="9"/>
  <c r="E199" i="9" s="1"/>
  <c r="B199" i="9" s="1"/>
  <c r="G196" i="9"/>
  <c r="E196" i="9" s="1"/>
  <c r="B196" i="9" s="1"/>
  <c r="L191" i="9"/>
  <c r="F191" i="9" s="1"/>
  <c r="G188" i="9"/>
  <c r="E188" i="9" s="1"/>
  <c r="B188" i="9" s="1"/>
  <c r="G180" i="9"/>
  <c r="E180" i="9" s="1"/>
  <c r="B180" i="9" s="1"/>
  <c r="G162" i="9"/>
  <c r="E162" i="9" s="1"/>
  <c r="B162" i="9" s="1"/>
  <c r="G191" i="9"/>
  <c r="E191" i="9" s="1"/>
  <c r="G184" i="9"/>
  <c r="E184" i="9" s="1"/>
  <c r="B184" i="9" s="1"/>
  <c r="G182" i="9"/>
  <c r="E182" i="9" s="1"/>
  <c r="B182" i="9" s="1"/>
  <c r="G174" i="9"/>
  <c r="E174" i="9" s="1"/>
  <c r="B174" i="9" s="1"/>
  <c r="G170" i="9"/>
  <c r="E170" i="9" s="1"/>
  <c r="B170" i="9" s="1"/>
  <c r="G166" i="9"/>
  <c r="E166" i="9" s="1"/>
  <c r="B166" i="9" s="1"/>
  <c r="G163" i="9"/>
  <c r="E163" i="9" s="1"/>
  <c r="B163" i="9" s="1"/>
  <c r="G160" i="9"/>
  <c r="E160" i="9" s="1"/>
  <c r="B160" i="9" s="1"/>
  <c r="L212" i="9"/>
  <c r="F212" i="9" s="1"/>
  <c r="B212" i="9" s="1"/>
  <c r="G187" i="9"/>
  <c r="E187" i="9" s="1"/>
  <c r="B187" i="9" s="1"/>
  <c r="G178" i="9"/>
  <c r="E178" i="9" s="1"/>
  <c r="B178" i="9" s="1"/>
  <c r="G175" i="9"/>
  <c r="E175" i="9" s="1"/>
  <c r="B175" i="9" s="1"/>
  <c r="G171" i="9"/>
  <c r="E171" i="9" s="1"/>
  <c r="B171" i="9" s="1"/>
  <c r="G167" i="9"/>
  <c r="E167" i="9" s="1"/>
  <c r="B167" i="9" s="1"/>
  <c r="G161" i="9"/>
  <c r="E161" i="9" s="1"/>
  <c r="B161" i="9" s="1"/>
  <c r="G208" i="9"/>
  <c r="E208" i="9" s="1"/>
  <c r="B208" i="9" s="1"/>
  <c r="G200" i="9"/>
  <c r="E200" i="9" s="1"/>
  <c r="B200" i="9" s="1"/>
  <c r="G192" i="9"/>
  <c r="E192" i="9" s="1"/>
  <c r="B192" i="9" s="1"/>
  <c r="G190" i="9"/>
  <c r="E190" i="9" s="1"/>
  <c r="B190" i="9" s="1"/>
  <c r="G183" i="9"/>
  <c r="E183" i="9" s="1"/>
  <c r="B183" i="9" s="1"/>
  <c r="G176" i="9"/>
  <c r="E176" i="9" s="1"/>
  <c r="B176" i="9" s="1"/>
  <c r="G172" i="9"/>
  <c r="E172" i="9" s="1"/>
  <c r="B172" i="9" s="1"/>
  <c r="G168" i="9"/>
  <c r="E168" i="9" s="1"/>
  <c r="B168" i="9" s="1"/>
  <c r="G164" i="9"/>
  <c r="E164" i="9" s="1"/>
  <c r="B164" i="9" s="1"/>
  <c r="I10" i="9"/>
  <c r="G197" i="9"/>
  <c r="E197" i="9" s="1"/>
  <c r="B197" i="9" s="1"/>
  <c r="G203" i="9"/>
  <c r="E203" i="9" s="1"/>
  <c r="B203" i="9" s="1"/>
  <c r="G209" i="9"/>
  <c r="E209" i="9" s="1"/>
  <c r="B209" i="9" s="1"/>
  <c r="B101" i="9"/>
  <c r="B126" i="9"/>
  <c r="H165" i="9"/>
  <c r="G173" i="9"/>
  <c r="E173" i="9" s="1"/>
  <c r="B173" i="9" s="1"/>
  <c r="G195" i="9"/>
  <c r="E195" i="9" s="1"/>
  <c r="B195" i="9" s="1"/>
  <c r="G201" i="9"/>
  <c r="E201" i="9" s="1"/>
  <c r="B201" i="9" s="1"/>
  <c r="G277" i="9"/>
  <c r="E277" i="9" s="1"/>
  <c r="B277" i="9" s="1"/>
  <c r="B27" i="9"/>
  <c r="B35" i="9"/>
  <c r="B43" i="9"/>
  <c r="B51" i="9"/>
  <c r="B59" i="9"/>
  <c r="B67" i="9"/>
  <c r="B75" i="9"/>
  <c r="B83" i="9"/>
  <c r="B91" i="9"/>
  <c r="B118" i="9"/>
  <c r="B125" i="9"/>
  <c r="G179" i="9"/>
  <c r="E179" i="9" s="1"/>
  <c r="B179" i="9" s="1"/>
  <c r="G193" i="9"/>
  <c r="E193" i="9" s="1"/>
  <c r="B193" i="9" s="1"/>
  <c r="B230" i="9"/>
  <c r="B23" i="9"/>
  <c r="B110" i="9"/>
  <c r="B117" i="9"/>
  <c r="G169" i="9"/>
  <c r="E169" i="9" s="1"/>
  <c r="B169" i="9" s="1"/>
  <c r="G186" i="9"/>
  <c r="E186" i="9" s="1"/>
  <c r="B186" i="9" s="1"/>
  <c r="G205" i="9"/>
  <c r="E205" i="9" s="1"/>
  <c r="B205" i="9" s="1"/>
  <c r="G211" i="9"/>
  <c r="E211" i="9" s="1"/>
  <c r="B211" i="9" s="1"/>
  <c r="B238" i="9"/>
  <c r="E105" i="9"/>
  <c r="B105" i="9" s="1"/>
  <c r="E113" i="9"/>
  <c r="B113" i="9" s="1"/>
  <c r="E121" i="9"/>
  <c r="B121" i="9" s="1"/>
  <c r="E129" i="9"/>
  <c r="B129" i="9" s="1"/>
  <c r="B136" i="9"/>
  <c r="B144" i="9"/>
  <c r="B152" i="9"/>
  <c r="F227" i="9"/>
  <c r="B227" i="9" s="1"/>
  <c r="B232" i="9"/>
  <c r="F243" i="9"/>
  <c r="B243" i="9" s="1"/>
  <c r="B248" i="9"/>
  <c r="F259" i="9"/>
  <c r="B259" i="9" s="1"/>
  <c r="B264" i="9"/>
  <c r="E139" i="9"/>
  <c r="B139" i="9" s="1"/>
  <c r="E147" i="9"/>
  <c r="B147" i="9" s="1"/>
  <c r="E155" i="9"/>
  <c r="B155" i="9" s="1"/>
  <c r="F214" i="9"/>
  <c r="B214" i="9" s="1"/>
  <c r="F222" i="9"/>
  <c r="B222" i="9" s="1"/>
  <c r="F230" i="9"/>
  <c r="F238" i="9"/>
  <c r="F246" i="9"/>
  <c r="B246" i="9" s="1"/>
  <c r="F254" i="9"/>
  <c r="B254" i="9" s="1"/>
  <c r="F262" i="9"/>
  <c r="B262" i="9" s="1"/>
  <c r="F270" i="9"/>
  <c r="B270" i="9" s="1"/>
  <c r="F218" i="9"/>
  <c r="B218" i="9" s="1"/>
  <c r="F226" i="9"/>
  <c r="B226" i="9" s="1"/>
  <c r="F234" i="9"/>
  <c r="B234" i="9" s="1"/>
  <c r="F242" i="9"/>
  <c r="B242" i="9" s="1"/>
  <c r="F250" i="9"/>
  <c r="B250" i="9" s="1"/>
  <c r="F258" i="9"/>
  <c r="B258" i="9" s="1"/>
  <c r="F266" i="9"/>
  <c r="B266" i="9" s="1"/>
  <c r="B281" i="9"/>
  <c r="C1436" i="1" l="1"/>
  <c r="H29" i="3"/>
  <c r="I1456" i="1"/>
  <c r="F146" i="5"/>
  <c r="C1124" i="1"/>
  <c r="H1215" i="1"/>
  <c r="G1215" i="1"/>
  <c r="F12" i="5"/>
  <c r="C990" i="1"/>
  <c r="H990" i="1" s="1"/>
  <c r="B191" i="9"/>
  <c r="F163" i="4"/>
  <c r="C159" i="1"/>
  <c r="F124" i="4"/>
  <c r="C120" i="1"/>
  <c r="E237" i="5"/>
  <c r="E175" i="5" s="1"/>
  <c r="D1152" i="1" s="1"/>
  <c r="D1222" i="1"/>
  <c r="E7" i="5"/>
  <c r="D985" i="1" s="1"/>
  <c r="D42" i="8"/>
  <c r="G294" i="9" s="1"/>
  <c r="E294" i="9" s="1"/>
  <c r="B294" i="9" s="1"/>
  <c r="G159" i="1"/>
  <c r="H159" i="1"/>
  <c r="F82" i="4"/>
  <c r="C78" i="1"/>
  <c r="E635" i="4"/>
  <c r="D629" i="1" s="1"/>
  <c r="D414" i="1"/>
  <c r="G299" i="9"/>
  <c r="E299" i="9" s="1"/>
  <c r="F5" i="6"/>
  <c r="H24" i="3"/>
  <c r="D141" i="6"/>
  <c r="C1299" i="1"/>
  <c r="F567" i="4"/>
  <c r="C561" i="1"/>
  <c r="G638" i="1"/>
  <c r="H638" i="1"/>
  <c r="F245" i="5"/>
  <c r="C1222" i="1"/>
  <c r="F196" i="4"/>
  <c r="C192" i="1"/>
  <c r="F7" i="4"/>
  <c r="D6" i="4"/>
  <c r="C3" i="1"/>
  <c r="F643" i="4"/>
  <c r="C637" i="1"/>
  <c r="E6" i="4"/>
  <c r="F69" i="5"/>
  <c r="D68" i="5"/>
  <c r="C1047" i="1"/>
  <c r="F139" i="4"/>
  <c r="C135" i="1"/>
  <c r="F363" i="4"/>
  <c r="C358" i="1"/>
  <c r="H1235" i="1"/>
  <c r="G1235" i="1"/>
  <c r="G620" i="1"/>
  <c r="H620" i="1"/>
  <c r="G1511" i="1"/>
  <c r="H1511" i="1"/>
  <c r="I29" i="3"/>
  <c r="D1436" i="1"/>
  <c r="F515" i="4"/>
  <c r="C509" i="1"/>
  <c r="E298" i="4"/>
  <c r="G626" i="1"/>
  <c r="H626" i="1"/>
  <c r="G340" i="1"/>
  <c r="H340" i="1"/>
  <c r="F118" i="5"/>
  <c r="C1096" i="1"/>
  <c r="F472" i="4"/>
  <c r="C466" i="1"/>
  <c r="K1432" i="9"/>
  <c r="G295" i="9"/>
  <c r="E295" i="9" s="1"/>
  <c r="B295" i="9" s="1"/>
  <c r="I34" i="3"/>
  <c r="C1517" i="1"/>
  <c r="H11" i="3" s="1"/>
  <c r="F114" i="6"/>
  <c r="H27" i="3"/>
  <c r="C1408" i="1"/>
  <c r="E151" i="4"/>
  <c r="F87" i="5"/>
  <c r="C1065" i="1"/>
  <c r="F529" i="4"/>
  <c r="D528" i="4"/>
  <c r="C523" i="1"/>
  <c r="F396" i="4"/>
  <c r="C391" i="1"/>
  <c r="G292" i="9"/>
  <c r="E292" i="9" s="1"/>
  <c r="B292" i="9" s="1"/>
  <c r="F206" i="5"/>
  <c r="C1183" i="1"/>
  <c r="F89" i="6"/>
  <c r="C1383" i="1"/>
  <c r="D237" i="5"/>
  <c r="D175" i="5" s="1"/>
  <c r="D151" i="4"/>
  <c r="G1518" i="1"/>
  <c r="H1518" i="1"/>
  <c r="F311" i="4"/>
  <c r="D298" i="4"/>
  <c r="C306" i="1"/>
  <c r="I28" i="3"/>
  <c r="D1435" i="1"/>
  <c r="E636" i="4"/>
  <c r="D630" i="1" s="1"/>
  <c r="D522" i="1"/>
  <c r="G1437" i="1"/>
  <c r="G1355" i="1"/>
  <c r="H1355" i="1"/>
  <c r="G571" i="1"/>
  <c r="H571" i="1"/>
  <c r="G1499" i="1"/>
  <c r="H1499" i="1"/>
  <c r="G1348" i="1"/>
  <c r="H1348" i="1"/>
  <c r="I1476" i="1"/>
  <c r="I1443" i="1"/>
  <c r="G574" i="1"/>
  <c r="H574" i="1"/>
  <c r="G46" i="1"/>
  <c r="H46" i="1"/>
  <c r="B297" i="9"/>
  <c r="E296" i="9"/>
  <c r="I10" i="3" s="1"/>
  <c r="F593" i="4"/>
  <c r="C587" i="1"/>
  <c r="G294" i="1"/>
  <c r="H294" i="1"/>
  <c r="F176" i="5"/>
  <c r="H22" i="3"/>
  <c r="C1153" i="1"/>
  <c r="G484" i="1"/>
  <c r="H484" i="1"/>
  <c r="E165" i="9"/>
  <c r="B165" i="9" s="1"/>
  <c r="I22" i="3"/>
  <c r="D1153" i="1"/>
  <c r="F7" i="5"/>
  <c r="H20" i="3"/>
  <c r="C985" i="1"/>
  <c r="E20" i="9"/>
  <c r="F35" i="6"/>
  <c r="H25" i="3"/>
  <c r="C1329" i="1"/>
  <c r="D1124" i="1"/>
  <c r="E68" i="5"/>
  <c r="D350" i="4"/>
  <c r="F351" i="4"/>
  <c r="C346" i="1"/>
  <c r="F459" i="4"/>
  <c r="C453" i="1"/>
  <c r="F224" i="4"/>
  <c r="C220" i="1"/>
  <c r="F106" i="4"/>
  <c r="C102" i="1"/>
  <c r="E350" i="4"/>
  <c r="F263" i="4"/>
  <c r="C259" i="1"/>
  <c r="I1449" i="1"/>
  <c r="G510" i="1"/>
  <c r="H510" i="1"/>
  <c r="I30" i="3"/>
  <c r="D1453" i="1"/>
  <c r="F625" i="4"/>
  <c r="C619" i="1"/>
  <c r="F421" i="4"/>
  <c r="D420" i="4"/>
  <c r="C415" i="1"/>
  <c r="I1462" i="1"/>
  <c r="F484" i="4"/>
  <c r="C478" i="1"/>
  <c r="G516" i="1"/>
  <c r="H516" i="1"/>
  <c r="F344" i="4"/>
  <c r="C339" i="1"/>
  <c r="G990" i="1" l="1"/>
  <c r="H120" i="1"/>
  <c r="G120" i="1"/>
  <c r="I23" i="3"/>
  <c r="D1214" i="1"/>
  <c r="I20" i="3"/>
  <c r="N3" i="9"/>
  <c r="G391" i="1"/>
  <c r="H391" i="1"/>
  <c r="H1517" i="1"/>
  <c r="G1517" i="1"/>
  <c r="G466" i="1"/>
  <c r="H466" i="1"/>
  <c r="E298" i="9"/>
  <c r="B299" i="9"/>
  <c r="G339" i="1"/>
  <c r="H339" i="1"/>
  <c r="G478" i="1"/>
  <c r="H478" i="1"/>
  <c r="D635" i="4"/>
  <c r="F420" i="4"/>
  <c r="C414" i="1"/>
  <c r="G1453" i="1"/>
  <c r="H1453" i="1"/>
  <c r="G102" i="1"/>
  <c r="H102" i="1"/>
  <c r="G453" i="1"/>
  <c r="H453" i="1"/>
  <c r="D408" i="4"/>
  <c r="F350" i="4"/>
  <c r="C345" i="1"/>
  <c r="F298" i="4"/>
  <c r="D407" i="4"/>
  <c r="C293" i="1"/>
  <c r="D289" i="4"/>
  <c r="F151" i="4"/>
  <c r="H17" i="3"/>
  <c r="C147" i="1"/>
  <c r="G1183" i="1"/>
  <c r="H1183" i="1"/>
  <c r="G1065" i="1"/>
  <c r="H1065" i="1"/>
  <c r="G1408" i="1"/>
  <c r="H1408" i="1"/>
  <c r="G509" i="1"/>
  <c r="H509" i="1"/>
  <c r="G135" i="1"/>
  <c r="H135" i="1"/>
  <c r="G3" i="1"/>
  <c r="H3" i="1"/>
  <c r="F141" i="6"/>
  <c r="H28" i="3"/>
  <c r="C1435" i="1"/>
  <c r="H9" i="3" s="1"/>
  <c r="G415" i="1"/>
  <c r="H415" i="1"/>
  <c r="E408" i="4"/>
  <c r="D403" i="1" s="1"/>
  <c r="D345" i="1"/>
  <c r="G1329" i="1"/>
  <c r="H1329" i="1"/>
  <c r="G985" i="1"/>
  <c r="H985" i="1"/>
  <c r="G587" i="1"/>
  <c r="H587" i="1"/>
  <c r="G306" i="1"/>
  <c r="H306" i="1"/>
  <c r="I17" i="3"/>
  <c r="E289" i="4"/>
  <c r="E290" i="4" s="1"/>
  <c r="D286" i="1" s="1"/>
  <c r="D147" i="1"/>
  <c r="E407" i="4"/>
  <c r="D402" i="1" s="1"/>
  <c r="D293" i="1"/>
  <c r="H21" i="3"/>
  <c r="F68" i="5"/>
  <c r="C1046" i="1"/>
  <c r="G192" i="1"/>
  <c r="H192" i="1"/>
  <c r="G1299" i="1"/>
  <c r="H1299" i="1"/>
  <c r="G259" i="1"/>
  <c r="H259" i="1"/>
  <c r="I21" i="3"/>
  <c r="D1046" i="1"/>
  <c r="E6" i="5"/>
  <c r="D6" i="5"/>
  <c r="G1153" i="1"/>
  <c r="H1153" i="1"/>
  <c r="F237" i="5"/>
  <c r="H23" i="3"/>
  <c r="C1214" i="1"/>
  <c r="G523" i="1"/>
  <c r="H523" i="1"/>
  <c r="G1096" i="1"/>
  <c r="H1096" i="1"/>
  <c r="I16" i="3"/>
  <c r="E412" i="4"/>
  <c r="D2" i="1"/>
  <c r="D412" i="4"/>
  <c r="D290" i="4"/>
  <c r="H16" i="3"/>
  <c r="C2" i="1"/>
  <c r="F6" i="4"/>
  <c r="G1222" i="1"/>
  <c r="H1222" i="1"/>
  <c r="G561" i="1"/>
  <c r="H561" i="1"/>
  <c r="E293" i="9"/>
  <c r="I11" i="3" s="1"/>
  <c r="G619" i="1"/>
  <c r="H619" i="1"/>
  <c r="G220" i="1"/>
  <c r="H220" i="1"/>
  <c r="G346" i="1"/>
  <c r="H346" i="1"/>
  <c r="G1124" i="1"/>
  <c r="H1124" i="1"/>
  <c r="B20" i="9"/>
  <c r="E19" i="9"/>
  <c r="F175" i="5"/>
  <c r="C1152" i="1"/>
  <c r="G1383" i="1"/>
  <c r="H1383" i="1"/>
  <c r="D636" i="4"/>
  <c r="F528" i="4"/>
  <c r="C522" i="1"/>
  <c r="H1436" i="1"/>
  <c r="G1436" i="1"/>
  <c r="G358" i="1"/>
  <c r="H358" i="1"/>
  <c r="G1047" i="1"/>
  <c r="H1047" i="1"/>
  <c r="G637" i="1"/>
  <c r="H637" i="1"/>
  <c r="G78" i="1"/>
  <c r="H78" i="1"/>
  <c r="K3" i="9" l="1"/>
  <c r="I9" i="3"/>
  <c r="G1214" i="1"/>
  <c r="H1214" i="1"/>
  <c r="G1046" i="1"/>
  <c r="H1046" i="1"/>
  <c r="F408" i="4"/>
  <c r="C403" i="1"/>
  <c r="G522" i="1"/>
  <c r="H522" i="1"/>
  <c r="E639" i="4"/>
  <c r="E414" i="4"/>
  <c r="D409" i="1" s="1"/>
  <c r="D407" i="1"/>
  <c r="G282" i="9"/>
  <c r="E282" i="9" s="1"/>
  <c r="B282" i="9" s="1"/>
  <c r="G276" i="9"/>
  <c r="F6" i="5"/>
  <c r="C984" i="1"/>
  <c r="F635" i="4"/>
  <c r="C629" i="1"/>
  <c r="G1435" i="1"/>
  <c r="H1435" i="1"/>
  <c r="F407" i="4"/>
  <c r="C402" i="1"/>
  <c r="G1152" i="1"/>
  <c r="H1152" i="1"/>
  <c r="F290" i="4"/>
  <c r="C286" i="1"/>
  <c r="H276" i="9"/>
  <c r="D984" i="1"/>
  <c r="E413" i="4"/>
  <c r="E291" i="4"/>
  <c r="D287" i="1" s="1"/>
  <c r="D285" i="1"/>
  <c r="D413" i="4"/>
  <c r="F289" i="4"/>
  <c r="D291" i="4"/>
  <c r="C285" i="1"/>
  <c r="G345" i="1"/>
  <c r="H345" i="1"/>
  <c r="G2" i="1"/>
  <c r="H2" i="1"/>
  <c r="F636" i="4"/>
  <c r="C630" i="1"/>
  <c r="D639" i="4"/>
  <c r="D414" i="4"/>
  <c r="F412" i="4"/>
  <c r="C407" i="1"/>
  <c r="G147" i="1"/>
  <c r="H147" i="1"/>
  <c r="G293" i="1"/>
  <c r="H293" i="1"/>
  <c r="G414" i="1"/>
  <c r="H414" i="1"/>
  <c r="F291" i="4" l="1"/>
  <c r="C287" i="1"/>
  <c r="G286" i="1"/>
  <c r="H286" i="1"/>
  <c r="G402" i="1"/>
  <c r="H402" i="1"/>
  <c r="G629" i="1"/>
  <c r="H629" i="1"/>
  <c r="E276" i="9"/>
  <c r="D633" i="1"/>
  <c r="F639" i="4"/>
  <c r="C633" i="1"/>
  <c r="G285" i="1"/>
  <c r="H285" i="1"/>
  <c r="G403" i="1"/>
  <c r="H403" i="1"/>
  <c r="G407" i="1"/>
  <c r="H407" i="1"/>
  <c r="G630" i="1"/>
  <c r="H630" i="1"/>
  <c r="E640" i="4"/>
  <c r="E415" i="4"/>
  <c r="D410" i="1" s="1"/>
  <c r="D408" i="1"/>
  <c r="F414" i="4"/>
  <c r="C409" i="1"/>
  <c r="F413" i="4"/>
  <c r="D415" i="4"/>
  <c r="D640" i="4"/>
  <c r="D641" i="4" s="1"/>
  <c r="C408" i="1"/>
  <c r="G984" i="1"/>
  <c r="H984" i="1"/>
  <c r="H8" i="3"/>
  <c r="G408" i="1" l="1"/>
  <c r="H408" i="1"/>
  <c r="G409" i="1"/>
  <c r="H409" i="1"/>
  <c r="E642" i="4"/>
  <c r="D634" i="1"/>
  <c r="E641" i="4"/>
  <c r="M3" i="9"/>
  <c r="F640" i="4"/>
  <c r="D642" i="4"/>
  <c r="D645" i="4" s="1"/>
  <c r="C634" i="1"/>
  <c r="G633" i="1"/>
  <c r="H633" i="1"/>
  <c r="G287" i="1"/>
  <c r="H287" i="1"/>
  <c r="F641" i="4"/>
  <c r="C635" i="1"/>
  <c r="F415" i="4"/>
  <c r="C410" i="1"/>
  <c r="E275" i="9"/>
  <c r="I8" i="3" s="1"/>
  <c r="B276" i="9"/>
  <c r="G634" i="1" l="1"/>
  <c r="H634" i="1"/>
  <c r="F645" i="4"/>
  <c r="H18" i="3"/>
  <c r="C639" i="1"/>
  <c r="F642" i="4"/>
  <c r="D646" i="4"/>
  <c r="C636" i="1"/>
  <c r="E645" i="4"/>
  <c r="D635" i="1"/>
  <c r="G410" i="1"/>
  <c r="H410" i="1"/>
  <c r="E646" i="4"/>
  <c r="D636" i="1"/>
  <c r="I18" i="3" l="1"/>
  <c r="D639" i="1"/>
  <c r="G639" i="1" s="1"/>
  <c r="H639" i="1"/>
  <c r="H7" i="3"/>
  <c r="I19" i="3"/>
  <c r="D640" i="1"/>
  <c r="G636" i="1"/>
  <c r="H636" i="1"/>
  <c r="H635" i="1"/>
  <c r="H19" i="3"/>
  <c r="F646" i="4"/>
  <c r="C640" i="1"/>
  <c r="G635" i="1"/>
  <c r="G640" i="1" l="1"/>
  <c r="H640" i="1"/>
  <c r="J3" i="9"/>
  <c r="I7" i="3"/>
  <c r="M272" i="9" l="1"/>
  <c r="G18" i="9"/>
  <c r="L272" i="9"/>
  <c r="H18" i="9"/>
  <c r="G17" i="9"/>
  <c r="K10" i="9"/>
  <c r="I11" i="9"/>
  <c r="J6" i="9"/>
  <c r="K8" i="9"/>
  <c r="L16" i="9"/>
  <c r="K7" i="9"/>
  <c r="J9" i="9"/>
  <c r="I17" i="9"/>
  <c r="M16" i="9"/>
  <c r="K11" i="9"/>
  <c r="J17" i="9"/>
  <c r="J7" i="9"/>
  <c r="K9" i="9"/>
  <c r="J12" i="9"/>
  <c r="M15" i="9"/>
  <c r="I5" i="9"/>
  <c r="G15" i="9"/>
  <c r="J11" i="9"/>
  <c r="K6" i="9"/>
  <c r="J5" i="9"/>
  <c r="H15" i="9"/>
  <c r="I6" i="9"/>
  <c r="J8" i="9"/>
  <c r="I8" i="9"/>
  <c r="J10" i="9"/>
  <c r="E10" i="9" s="1"/>
  <c r="B10" i="9" s="1"/>
  <c r="K5" i="9"/>
  <c r="I9" i="9"/>
  <c r="K12" i="9"/>
  <c r="G16" i="9"/>
  <c r="L15" i="9"/>
  <c r="I13" i="9"/>
  <c r="J13" i="9"/>
  <c r="K13" i="9"/>
  <c r="I7" i="9"/>
  <c r="H16" i="9"/>
  <c r="I12" i="9"/>
  <c r="H17" i="9"/>
  <c r="E7" i="9" l="1"/>
  <c r="B7" i="9" s="1"/>
  <c r="F272" i="9"/>
  <c r="F19" i="9" s="1"/>
  <c r="E12" i="9"/>
  <c r="B12" i="9" s="1"/>
  <c r="E9" i="9"/>
  <c r="B9" i="9" s="1"/>
  <c r="E13" i="9"/>
  <c r="B13" i="9" s="1"/>
  <c r="E11" i="9"/>
  <c r="B11" i="9" s="1"/>
  <c r="F15" i="9"/>
  <c r="E6" i="9"/>
  <c r="B6" i="9" s="1"/>
  <c r="E16" i="9"/>
  <c r="E15" i="9"/>
  <c r="F16" i="9"/>
  <c r="E18" i="9"/>
  <c r="B18" i="9" s="1"/>
  <c r="E8" i="9"/>
  <c r="B8" i="9" s="1"/>
  <c r="E5" i="9"/>
  <c r="E17" i="9"/>
  <c r="B17" i="9" s="1"/>
  <c r="B272" i="9" l="1"/>
  <c r="F14" i="9"/>
  <c r="F3" i="9" s="1"/>
  <c r="B16" i="9"/>
  <c r="B5" i="9"/>
  <c r="E4" i="9"/>
  <c r="E1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<sst xmlns="http://schemas.openxmlformats.org/spreadsheetml/2006/main" count="4313" uniqueCount="3393">
  <si>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</si>
  <si>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</si>
  <si>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</si>
  <si>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</si>
  <si>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</si>
  <si>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</si>
  <si>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</si>
  <si>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</si>
  <si>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</si>
  <si>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</si>
  <si>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</si>
  <si>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</si>
  <si>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</si>
  <si>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</si>
  <si>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</si>
  <si>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</si>
  <si>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</si>
  <si>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</si>
  <si>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</si>
  <si>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</si>
  <si>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</si>
  <si>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</si>
  <si>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</si>
  <si>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</si>
  <si>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</si>
  <si>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</si>
  <si>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</si>
  <si>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</si>
  <si>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</si>
  <si>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</si>
  <si>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</si>
  <si>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INSTITUT ZA TURIZAM</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</si>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</sst>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10141603</v>
      </c>
      <c r="D2" s="6">
        <f>'PR-RAS'!E6</f>
        <v>11926110.380000001</v>
      </c>
      <c r="E2" s="6">
        <v>0</v>
      </c>
      <c r="F2" s="6">
        <v>0</v>
      </c>
      <c r="G2" s="7">
        <f t="shared" ref="G2:G264" si="0">(B2/1000)*(C2*1+D2*2)</f>
        <v>33993.823760000007</v>
      </c>
      <c r="H2" s="7">
        <f t="shared" ref="H2:H264" si="1">ABS(C2-ROUND(C2,0))+ABS(D2-ROUND(D2,0))</f>
        <v>0.38000000081956387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1393405</v>
      </c>
      <c r="D46" s="1">
        <f>'PR-RAS'!E50</f>
        <v>1761374.71</v>
      </c>
      <c r="E46" s="1">
        <v>0</v>
      </c>
      <c r="F46" s="1">
        <v>0</v>
      </c>
      <c r="G46" s="2">
        <f t="shared" si="0"/>
        <v>221226.94889999999</v>
      </c>
      <c r="H46" s="2">
        <f t="shared" si="1"/>
        <v>0.2900000000372529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1259600</v>
      </c>
      <c r="D50" s="1">
        <f>'PR-RAS'!E54</f>
        <v>1644461.71</v>
      </c>
      <c r="E50" s="1">
        <v>0</v>
      </c>
      <c r="F50" s="1">
        <v>0</v>
      </c>
      <c r="G50" s="2">
        <f t="shared" si="0"/>
        <v>222877.64758000002</v>
      </c>
      <c r="H50" s="2">
        <f t="shared" si="1"/>
        <v>0.2900000000372529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1259600</v>
      </c>
      <c r="D53" s="1">
        <f>'PR-RAS'!E57</f>
        <v>1644461.71</v>
      </c>
      <c r="E53" s="1">
        <v>0</v>
      </c>
      <c r="F53" s="1">
        <v>0</v>
      </c>
      <c r="G53" s="2">
        <f t="shared" si="0"/>
        <v>236523.21784</v>
      </c>
      <c r="H53" s="2">
        <f t="shared" si="1"/>
        <v>0.2900000000372529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133805</v>
      </c>
      <c r="D73" s="1">
        <f>'PR-RAS'!E77</f>
        <v>116913</v>
      </c>
      <c r="E73" s="1">
        <v>0</v>
      </c>
      <c r="F73" s="1">
        <v>0</v>
      </c>
      <c r="G73" s="2">
        <f t="shared" si="0"/>
        <v>26469.431999999997</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133805</v>
      </c>
      <c r="D74" s="1">
        <f>'PR-RAS'!E78</f>
        <v>116913</v>
      </c>
      <c r="E74" s="1">
        <v>0</v>
      </c>
      <c r="F74" s="1">
        <v>0</v>
      </c>
      <c r="G74" s="2">
        <f t="shared" si="0"/>
        <v>26837.062999999998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188</v>
      </c>
      <c r="D78" s="1">
        <f>'PR-RAS'!E82</f>
        <v>367.90000000000003</v>
      </c>
      <c r="E78" s="1">
        <v>0</v>
      </c>
      <c r="F78" s="1">
        <v>0</v>
      </c>
      <c r="G78" s="2">
        <f t="shared" si="0"/>
        <v>71.132600000000011</v>
      </c>
      <c r="H78" s="2">
        <f t="shared" si="1"/>
        <v>9.9999999999965894E-2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188</v>
      </c>
      <c r="D79" s="1">
        <f>'PR-RAS'!E83</f>
        <v>367.90000000000003</v>
      </c>
      <c r="E79" s="1">
        <v>0</v>
      </c>
      <c r="F79" s="1">
        <v>0</v>
      </c>
      <c r="G79" s="2">
        <f t="shared" si="0"/>
        <v>72.056400000000011</v>
      </c>
      <c r="H79" s="2">
        <f t="shared" si="1"/>
        <v>9.9999999999965894E-2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188</v>
      </c>
      <c r="D81" s="1">
        <f>'PR-RAS'!E85</f>
        <v>36.35</v>
      </c>
      <c r="E81" s="1">
        <v>0</v>
      </c>
      <c r="F81" s="1">
        <v>0</v>
      </c>
      <c r="G81" s="2">
        <f t="shared" si="0"/>
        <v>20.855999999999998</v>
      </c>
      <c r="H81" s="2">
        <f t="shared" si="1"/>
        <v>0.35000000000000142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331.55</v>
      </c>
      <c r="E83" s="1">
        <v>0</v>
      </c>
      <c r="F83" s="1">
        <v>0</v>
      </c>
      <c r="G83" s="2">
        <f t="shared" si="0"/>
        <v>54.374200000000002</v>
      </c>
      <c r="H83" s="2">
        <f t="shared" si="1"/>
        <v>0.44999999999998863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1403.1</v>
      </c>
      <c r="E102" s="1">
        <v>0</v>
      </c>
      <c r="F102" s="1">
        <v>0</v>
      </c>
      <c r="G102" s="2">
        <f t="shared" si="0"/>
        <v>283.42619999999999</v>
      </c>
      <c r="H102" s="2">
        <f t="shared" si="1"/>
        <v>9.9999999999909051E-2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1403.1</v>
      </c>
      <c r="E108" s="1">
        <v>0</v>
      </c>
      <c r="F108" s="1">
        <v>0</v>
      </c>
      <c r="G108" s="2">
        <f t="shared" si="0"/>
        <v>300.26339999999999</v>
      </c>
      <c r="H108" s="2">
        <f t="shared" si="1"/>
        <v>9.9999999999909051E-2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1403.1</v>
      </c>
      <c r="E113" s="1">
        <v>0</v>
      </c>
      <c r="F113" s="1">
        <v>0</v>
      </c>
      <c r="G113" s="2">
        <f t="shared" si="0"/>
        <v>314.2944</v>
      </c>
      <c r="H113" s="2">
        <f t="shared" si="1"/>
        <v>9.9999999999909051E-2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1855219</v>
      </c>
      <c r="D120" s="1">
        <f>'PR-RAS'!E124</f>
        <v>2942873.61</v>
      </c>
      <c r="E120" s="1">
        <v>0</v>
      </c>
      <c r="F120" s="1">
        <v>0</v>
      </c>
      <c r="G120" s="2">
        <f t="shared" si="0"/>
        <v>921174.98017999995</v>
      </c>
      <c r="H120" s="2">
        <f t="shared" si="1"/>
        <v>0.39000000013038516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1814317</v>
      </c>
      <c r="D121" s="1">
        <f>'PR-RAS'!E125</f>
        <v>2868743.79</v>
      </c>
      <c r="E121" s="1">
        <v>0</v>
      </c>
      <c r="F121" s="1">
        <v>0</v>
      </c>
      <c r="G121" s="2">
        <f t="shared" si="0"/>
        <v>906216.54960000003</v>
      </c>
      <c r="H121" s="2">
        <f t="shared" si="1"/>
        <v>0.2099999999627471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10399</v>
      </c>
      <c r="D122" s="1">
        <f>'PR-RAS'!E126</f>
        <v>10251.52</v>
      </c>
      <c r="E122" s="1">
        <v>0</v>
      </c>
      <c r="F122" s="1">
        <v>0</v>
      </c>
      <c r="G122" s="2">
        <f t="shared" si="0"/>
        <v>3739.1468399999999</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1803918</v>
      </c>
      <c r="D123" s="1">
        <f>'PR-RAS'!E127</f>
        <v>2858492.27</v>
      </c>
      <c r="E123" s="1">
        <v>0</v>
      </c>
      <c r="F123" s="1">
        <v>0</v>
      </c>
      <c r="G123" s="2">
        <f t="shared" si="0"/>
        <v>917550.10988</v>
      </c>
      <c r="H123" s="2">
        <f t="shared" si="1"/>
        <v>0.27000000001862645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40902</v>
      </c>
      <c r="D124" s="1">
        <f>'PR-RAS'!E128</f>
        <v>74129.820000000007</v>
      </c>
      <c r="E124" s="1">
        <v>0</v>
      </c>
      <c r="F124" s="1">
        <v>0</v>
      </c>
      <c r="G124" s="2">
        <f t="shared" si="0"/>
        <v>23266.881720000001</v>
      </c>
      <c r="H124" s="2">
        <f t="shared" si="1"/>
        <v>0.17999999999301508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40902</v>
      </c>
      <c r="D125" s="1">
        <f>'PR-RAS'!E129</f>
        <v>74129.820000000007</v>
      </c>
      <c r="E125" s="1">
        <v>0</v>
      </c>
      <c r="F125" s="1">
        <v>0</v>
      </c>
      <c r="G125" s="2">
        <f t="shared" si="0"/>
        <v>23456.043360000003</v>
      </c>
      <c r="H125" s="2">
        <f t="shared" si="1"/>
        <v>0.17999999999301508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6884544</v>
      </c>
      <c r="D129" s="1">
        <f>'PR-RAS'!E133</f>
        <v>7214342.7599999998</v>
      </c>
      <c r="E129" s="1">
        <v>0</v>
      </c>
      <c r="F129" s="1">
        <v>0</v>
      </c>
      <c r="G129" s="2">
        <f t="shared" si="0"/>
        <v>2728093.3785600001</v>
      </c>
      <c r="H129" s="2">
        <f t="shared" si="1"/>
        <v>0.24000000022351742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6884544</v>
      </c>
      <c r="D130" s="1">
        <f>'PR-RAS'!E134</f>
        <v>7214342.7599999998</v>
      </c>
      <c r="E130" s="1">
        <v>0</v>
      </c>
      <c r="F130" s="1">
        <v>0</v>
      </c>
      <c r="G130" s="2">
        <f t="shared" si="0"/>
        <v>2749406.6080800002</v>
      </c>
      <c r="H130" s="2">
        <f t="shared" si="1"/>
        <v>0.24000000022351742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6884544</v>
      </c>
      <c r="D131" s="1">
        <f>'PR-RAS'!E135</f>
        <v>7214342.7599999998</v>
      </c>
      <c r="E131" s="1">
        <v>0</v>
      </c>
      <c r="F131" s="1">
        <v>0</v>
      </c>
      <c r="G131" s="2">
        <f t="shared" si="0"/>
        <v>2770719.8376000002</v>
      </c>
      <c r="H131" s="2">
        <f t="shared" si="1"/>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8247</v>
      </c>
      <c r="D135" s="1">
        <f>'PR-RAS'!E139</f>
        <v>5748.3</v>
      </c>
      <c r="E135" s="1">
        <v>0</v>
      </c>
      <c r="F135" s="1">
        <v>0</v>
      </c>
      <c r="G135" s="2">
        <f t="shared" si="0"/>
        <v>2645.6424000000002</v>
      </c>
      <c r="H135" s="2">
        <f t="shared" si="1"/>
        <v>0.3000000000001819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8247</v>
      </c>
      <c r="D146" s="1">
        <f>'PR-RAS'!E150</f>
        <v>5748.3</v>
      </c>
      <c r="E146" s="1">
        <v>0</v>
      </c>
      <c r="F146" s="1">
        <v>0</v>
      </c>
      <c r="G146" s="2">
        <f t="shared" si="0"/>
        <v>2862.8219999999997</v>
      </c>
      <c r="H146" s="2">
        <f t="shared" si="1"/>
        <v>0.3000000000001819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10112884</v>
      </c>
      <c r="D147" s="1">
        <f>'PR-RAS'!E151</f>
        <v>11607992.82</v>
      </c>
      <c r="E147" s="1">
        <v>0</v>
      </c>
      <c r="F147" s="1">
        <v>0</v>
      </c>
      <c r="G147" s="2">
        <f t="shared" si="0"/>
        <v>4866014.9674399998</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7263966</v>
      </c>
      <c r="D148" s="1">
        <f>'PR-RAS'!E152</f>
        <v>8156419.7000000002</v>
      </c>
      <c r="E148" s="1">
        <v>0</v>
      </c>
      <c r="F148" s="1">
        <v>0</v>
      </c>
      <c r="G148" s="2">
        <f t="shared" si="0"/>
        <v>3465790.3937999997</v>
      </c>
      <c r="H148" s="2">
        <f t="shared" si="1"/>
        <v>0.29999999981373549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5986192</v>
      </c>
      <c r="D149" s="1">
        <f>'PR-RAS'!E153</f>
        <v>6625422.6200000001</v>
      </c>
      <c r="E149" s="1">
        <v>0</v>
      </c>
      <c r="F149" s="1">
        <v>0</v>
      </c>
      <c r="G149" s="2">
        <f t="shared" si="0"/>
        <v>2847081.5115200002</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5986192</v>
      </c>
      <c r="D150" s="1">
        <f>'PR-RAS'!E154</f>
        <v>6100479</v>
      </c>
      <c r="E150" s="1">
        <v>0</v>
      </c>
      <c r="F150" s="1">
        <v>0</v>
      </c>
      <c r="G150" s="2">
        <f t="shared" si="0"/>
        <v>2709885.35</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524943.62</v>
      </c>
      <c r="E152" s="1">
        <v>0</v>
      </c>
      <c r="F152" s="1">
        <v>0</v>
      </c>
      <c r="G152" s="2">
        <f t="shared" si="0"/>
        <v>158532.97323999999</v>
      </c>
      <c r="H152" s="2">
        <f t="shared" si="1"/>
        <v>0.38000000000465661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290052</v>
      </c>
      <c r="D154" s="1">
        <f>'PR-RAS'!E158</f>
        <v>437802.58</v>
      </c>
      <c r="E154" s="1">
        <v>0</v>
      </c>
      <c r="F154" s="1">
        <v>0</v>
      </c>
      <c r="G154" s="2">
        <f t="shared" si="0"/>
        <v>178345.54548000003</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987722</v>
      </c>
      <c r="D155" s="1">
        <f>'PR-RAS'!E159</f>
        <v>1093194.5</v>
      </c>
      <c r="E155" s="1">
        <v>0</v>
      </c>
      <c r="F155" s="1">
        <v>0</v>
      </c>
      <c r="G155" s="2">
        <f t="shared" si="0"/>
        <v>488813.09399999998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987722</v>
      </c>
      <c r="D157" s="1">
        <f>'PR-RAS'!E161</f>
        <v>1093194.5</v>
      </c>
      <c r="E157" s="1">
        <v>0</v>
      </c>
      <c r="F157" s="1">
        <v>0</v>
      </c>
      <c r="G157" s="2">
        <f t="shared" si="0"/>
        <v>495161.31599999999</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2825466</v>
      </c>
      <c r="D159" s="1">
        <f>'PR-RAS'!E163</f>
        <v>3426570.71</v>
      </c>
      <c r="E159" s="1">
        <v>0</v>
      </c>
      <c r="F159" s="1">
        <v>0</v>
      </c>
      <c r="G159" s="2">
        <f t="shared" si="0"/>
        <v>1529219.97236</v>
      </c>
      <c r="H159" s="2">
        <f t="shared" si="1"/>
        <v>0.2900000000372529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176189</v>
      </c>
      <c r="D160" s="1">
        <f>'PR-RAS'!E164</f>
        <v>407424.55</v>
      </c>
      <c r="E160" s="1">
        <v>0</v>
      </c>
      <c r="F160" s="1">
        <v>0</v>
      </c>
      <c r="G160" s="2">
        <f t="shared" si="0"/>
        <v>157575.05789999999</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79467</v>
      </c>
      <c r="D161" s="1">
        <f>'PR-RAS'!E165</f>
        <v>215286.48</v>
      </c>
      <c r="E161" s="1">
        <v>0</v>
      </c>
      <c r="F161" s="1">
        <v>0</v>
      </c>
      <c r="G161" s="2">
        <f t="shared" si="0"/>
        <v>81606.39360000001</v>
      </c>
      <c r="H161" s="2">
        <f t="shared" si="1"/>
        <v>0.48000000001047738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83730</v>
      </c>
      <c r="D162" s="1">
        <f>'PR-RAS'!E166</f>
        <v>111298.26</v>
      </c>
      <c r="E162" s="1">
        <v>0</v>
      </c>
      <c r="F162" s="1">
        <v>0</v>
      </c>
      <c r="G162" s="2">
        <f t="shared" si="0"/>
        <v>49318.569720000007</v>
      </c>
      <c r="H162" s="2">
        <f t="shared" si="1"/>
        <v>0.25999999999476131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10734</v>
      </c>
      <c r="D163" s="1">
        <f>'PR-RAS'!E167</f>
        <v>79900.81</v>
      </c>
      <c r="E163" s="1">
        <v>0</v>
      </c>
      <c r="F163" s="1">
        <v>0</v>
      </c>
      <c r="G163" s="2">
        <f t="shared" si="0"/>
        <v>27626.77044</v>
      </c>
      <c r="H163" s="2">
        <f t="shared" si="1"/>
        <v>0.19000000000232831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2258</v>
      </c>
      <c r="D164" s="1">
        <f>'PR-RAS'!E168</f>
        <v>939</v>
      </c>
      <c r="E164" s="1">
        <v>0</v>
      </c>
      <c r="F164" s="1">
        <v>0</v>
      </c>
      <c r="G164" s="2">
        <f t="shared" si="0"/>
        <v>674.16800000000001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143526</v>
      </c>
      <c r="D165" s="1">
        <f>'PR-RAS'!E169</f>
        <v>252545.86</v>
      </c>
      <c r="E165" s="1">
        <v>0</v>
      </c>
      <c r="F165" s="1">
        <v>0</v>
      </c>
      <c r="G165" s="2">
        <f t="shared" si="0"/>
        <v>106373.30607999999</v>
      </c>
      <c r="H165" s="2">
        <f t="shared" si="1"/>
        <v>0.14000000001396984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27198</v>
      </c>
      <c r="D166" s="1">
        <f>'PR-RAS'!E170</f>
        <v>56415.85</v>
      </c>
      <c r="E166" s="1">
        <v>0</v>
      </c>
      <c r="F166" s="1">
        <v>0</v>
      </c>
      <c r="G166" s="2">
        <f t="shared" si="0"/>
        <v>23104.900500000003</v>
      </c>
      <c r="H166" s="2">
        <f t="shared" si="1"/>
        <v>0.15000000000145519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97983</v>
      </c>
      <c r="D168" s="1">
        <f>'PR-RAS'!E172</f>
        <v>171352.72</v>
      </c>
      <c r="E168" s="1">
        <v>0</v>
      </c>
      <c r="F168" s="1">
        <v>0</v>
      </c>
      <c r="G168" s="2">
        <f t="shared" si="0"/>
        <v>73594.96948</v>
      </c>
      <c r="H168" s="2">
        <f t="shared" si="1"/>
        <v>0.27999999999883585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2024</v>
      </c>
      <c r="D169" s="1">
        <f>'PR-RAS'!E173</f>
        <v>6522.49</v>
      </c>
      <c r="E169" s="1">
        <v>0</v>
      </c>
      <c r="F169" s="1">
        <v>0</v>
      </c>
      <c r="G169" s="2">
        <f t="shared" si="0"/>
        <v>2531.5886399999999</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15822</v>
      </c>
      <c r="D170" s="1">
        <f>'PR-RAS'!E174</f>
        <v>17656.3</v>
      </c>
      <c r="E170" s="1">
        <v>0</v>
      </c>
      <c r="F170" s="1">
        <v>0</v>
      </c>
      <c r="G170" s="2">
        <f t="shared" si="0"/>
        <v>8641.7474000000002</v>
      </c>
      <c r="H170" s="2">
        <f t="shared" si="1"/>
        <v>0.2999999999992724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v>
      </c>
      <c r="D172" s="1">
        <f>'PR-RAS'!E176</f>
        <v>598.5</v>
      </c>
      <c r="E172" s="1">
        <v>0</v>
      </c>
      <c r="F172" s="1">
        <v>0</v>
      </c>
      <c r="G172" s="2">
        <f t="shared" si="0"/>
        <v>290.01600000000002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2332421</v>
      </c>
      <c r="D173" s="1">
        <f>'PR-RAS'!E177</f>
        <v>2610551.84</v>
      </c>
      <c r="E173" s="1">
        <v>0</v>
      </c>
      <c r="F173" s="1">
        <v>0</v>
      </c>
      <c r="G173" s="2">
        <f t="shared" si="0"/>
        <v>1299206.2449599998</v>
      </c>
      <c r="H173" s="2">
        <f t="shared" si="1"/>
        <v>0.16000000014901161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39862</v>
      </c>
      <c r="D174" s="1">
        <f>'PR-RAS'!E178</f>
        <v>39592.94</v>
      </c>
      <c r="E174" s="1">
        <v>0</v>
      </c>
      <c r="F174" s="1">
        <v>0</v>
      </c>
      <c r="G174" s="2">
        <f t="shared" si="0"/>
        <v>20595.283240000001</v>
      </c>
      <c r="H174" s="2">
        <f t="shared" si="1"/>
        <v>5.9999999997671694E-2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271978</v>
      </c>
      <c r="D175" s="1">
        <f>'PR-RAS'!E179</f>
        <v>186341.46</v>
      </c>
      <c r="E175" s="1">
        <v>0</v>
      </c>
      <c r="F175" s="1">
        <v>0</v>
      </c>
      <c r="G175" s="2">
        <f t="shared" si="0"/>
        <v>112171.00007999998</v>
      </c>
      <c r="H175" s="2">
        <f t="shared" si="1"/>
        <v>0.45999999999185093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14183</v>
      </c>
      <c r="D176" s="1">
        <f>'PR-RAS'!E180</f>
        <v>19935.39</v>
      </c>
      <c r="E176" s="1">
        <v>0</v>
      </c>
      <c r="F176" s="1">
        <v>0</v>
      </c>
      <c r="G176" s="2">
        <f t="shared" si="0"/>
        <v>9459.4114999999983</v>
      </c>
      <c r="H176" s="2">
        <f t="shared" si="1"/>
        <v>0.38999999999941792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18676</v>
      </c>
      <c r="D177" s="1">
        <f>'PR-RAS'!E181</f>
        <v>17432.490000000002</v>
      </c>
      <c r="E177" s="1">
        <v>0</v>
      </c>
      <c r="F177" s="1">
        <v>0</v>
      </c>
      <c r="G177" s="2">
        <f t="shared" si="0"/>
        <v>9423.2124800000001</v>
      </c>
      <c r="H177" s="2">
        <f t="shared" si="1"/>
        <v>0.49000000000160071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162342</v>
      </c>
      <c r="D178" s="1">
        <f>'PR-RAS'!E182</f>
        <v>140120.9</v>
      </c>
      <c r="E178" s="1">
        <v>0</v>
      </c>
      <c r="F178" s="1">
        <v>0</v>
      </c>
      <c r="G178" s="2">
        <f t="shared" si="0"/>
        <v>78337.332599999994</v>
      </c>
      <c r="H178" s="2">
        <f t="shared" si="1"/>
        <v>0.10000000000582077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39300</v>
      </c>
      <c r="D179" s="1">
        <f>'PR-RAS'!E183</f>
        <v>3560</v>
      </c>
      <c r="E179" s="1">
        <v>0</v>
      </c>
      <c r="F179" s="1">
        <v>0</v>
      </c>
      <c r="G179" s="2">
        <f t="shared" si="0"/>
        <v>8262.76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1684627</v>
      </c>
      <c r="D180" s="1">
        <f>'PR-RAS'!E184</f>
        <v>2054729.64</v>
      </c>
      <c r="E180" s="1">
        <v>0</v>
      </c>
      <c r="F180" s="1">
        <v>0</v>
      </c>
      <c r="G180" s="2">
        <f t="shared" si="0"/>
        <v>1037141.4441199999</v>
      </c>
      <c r="H180" s="2">
        <f t="shared" si="1"/>
        <v>0.36000000010244548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11784</v>
      </c>
      <c r="D181" s="1">
        <f>'PR-RAS'!E185</f>
        <v>10040.030000000001</v>
      </c>
      <c r="E181" s="1">
        <v>0</v>
      </c>
      <c r="F181" s="1">
        <v>0</v>
      </c>
      <c r="G181" s="2">
        <f t="shared" si="0"/>
        <v>5735.5308000000005</v>
      </c>
      <c r="H181" s="2">
        <f t="shared" si="1"/>
        <v>3.0000000000654836E-2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89669</v>
      </c>
      <c r="D182" s="1">
        <f>'PR-RAS'!E186</f>
        <v>138798.99</v>
      </c>
      <c r="E182" s="1">
        <v>0</v>
      </c>
      <c r="F182" s="1">
        <v>0</v>
      </c>
      <c r="G182" s="2">
        <f t="shared" si="0"/>
        <v>66475.323380000002</v>
      </c>
      <c r="H182" s="2">
        <f t="shared" si="1"/>
        <v>1.0000000009313226E-2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7680</v>
      </c>
      <c r="D183" s="1">
        <f>'PR-RAS'!E187</f>
        <v>15854.95</v>
      </c>
      <c r="E183" s="1">
        <v>0</v>
      </c>
      <c r="F183" s="1">
        <v>0</v>
      </c>
      <c r="G183" s="2">
        <f t="shared" si="0"/>
        <v>7168.9618</v>
      </c>
      <c r="H183" s="2">
        <f t="shared" si="1"/>
        <v>4.9999999999272404E-2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165650</v>
      </c>
      <c r="D184" s="1">
        <f>'PR-RAS'!E188</f>
        <v>140193.51</v>
      </c>
      <c r="E184" s="1">
        <v>0</v>
      </c>
      <c r="F184" s="1">
        <v>0</v>
      </c>
      <c r="G184" s="2">
        <f t="shared" si="0"/>
        <v>81624.774659999995</v>
      </c>
      <c r="H184" s="2">
        <f t="shared" si="1"/>
        <v>0.48999999999068677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44430</v>
      </c>
      <c r="D185" s="1">
        <f>'PR-RAS'!E189</f>
        <v>33806.44</v>
      </c>
      <c r="E185" s="1">
        <v>0</v>
      </c>
      <c r="F185" s="1">
        <v>0</v>
      </c>
      <c r="G185" s="2">
        <f t="shared" si="0"/>
        <v>20615.889920000001</v>
      </c>
      <c r="H185" s="2">
        <f t="shared" si="1"/>
        <v>0.44000000000232831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12033</v>
      </c>
      <c r="D186" s="1">
        <f>'PR-RAS'!E190</f>
        <v>12812.46</v>
      </c>
      <c r="E186" s="1">
        <v>0</v>
      </c>
      <c r="F186" s="1">
        <v>0</v>
      </c>
      <c r="G186" s="2">
        <f t="shared" si="0"/>
        <v>6966.7151999999996</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55014</v>
      </c>
      <c r="D187" s="1">
        <f>'PR-RAS'!E191</f>
        <v>45928.92</v>
      </c>
      <c r="E187" s="1">
        <v>0</v>
      </c>
      <c r="F187" s="1">
        <v>0</v>
      </c>
      <c r="G187" s="2">
        <f t="shared" si="0"/>
        <v>27318.162239999998</v>
      </c>
      <c r="H187" s="2">
        <f t="shared" si="1"/>
        <v>8.000000000174623E-2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24258</v>
      </c>
      <c r="D188" s="1">
        <f>'PR-RAS'!E192</f>
        <v>24158.400000000001</v>
      </c>
      <c r="E188" s="1">
        <v>0</v>
      </c>
      <c r="F188" s="1">
        <v>0</v>
      </c>
      <c r="G188" s="2">
        <f t="shared" si="0"/>
        <v>13571.4876</v>
      </c>
      <c r="H188" s="2">
        <f t="shared" si="1"/>
        <v>0.40000000000145519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16199</v>
      </c>
      <c r="D189" s="1">
        <f>'PR-RAS'!E193</f>
        <v>23426.6</v>
      </c>
      <c r="E189" s="1">
        <v>0</v>
      </c>
      <c r="F189" s="1">
        <v>0</v>
      </c>
      <c r="G189" s="2">
        <f t="shared" si="0"/>
        <v>11853.813599999999</v>
      </c>
      <c r="H189" s="2">
        <f t="shared" si="1"/>
        <v>0.40000000000145519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13716</v>
      </c>
      <c r="D191" s="1">
        <f>'PR-RAS'!E195</f>
        <v>60.69</v>
      </c>
      <c r="E191" s="1">
        <v>0</v>
      </c>
      <c r="F191" s="1">
        <v>0</v>
      </c>
      <c r="G191" s="2">
        <f t="shared" si="0"/>
        <v>2629.1021999999998</v>
      </c>
      <c r="H191" s="2">
        <f t="shared" si="1"/>
        <v>0.31000000000000227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23452</v>
      </c>
      <c r="D192" s="1">
        <f>'PR-RAS'!E196</f>
        <v>23002.41</v>
      </c>
      <c r="E192" s="1">
        <v>0</v>
      </c>
      <c r="F192" s="1">
        <v>0</v>
      </c>
      <c r="G192" s="2">
        <f t="shared" si="0"/>
        <v>13266.252620000001</v>
      </c>
      <c r="H192" s="2">
        <f t="shared" si="1"/>
        <v>0.40999999999985448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23452</v>
      </c>
      <c r="D206" s="1">
        <f>'PR-RAS'!E210</f>
        <v>23002.41</v>
      </c>
      <c r="E206" s="1">
        <v>0</v>
      </c>
      <c r="F206" s="1">
        <v>0</v>
      </c>
      <c r="G206" s="2">
        <f t="shared" si="0"/>
        <v>14238.6481</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11294</v>
      </c>
      <c r="D207" s="1">
        <f>'PR-RAS'!E211</f>
        <v>13499.6</v>
      </c>
      <c r="E207" s="1">
        <v>0</v>
      </c>
      <c r="F207" s="1">
        <v>0</v>
      </c>
      <c r="G207" s="2">
        <f t="shared" si="0"/>
        <v>7888.3991999999989</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12158</v>
      </c>
      <c r="D208" s="1">
        <f>'PR-RAS'!E212</f>
        <v>9502.76</v>
      </c>
      <c r="E208" s="1">
        <v>0</v>
      </c>
      <c r="F208" s="1">
        <v>0</v>
      </c>
      <c r="G208" s="2">
        <f t="shared" si="0"/>
        <v>6450.8486400000002</v>
      </c>
      <c r="H208" s="2">
        <f t="shared" si="1"/>
        <v>0.23999999999978172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0.05</v>
      </c>
      <c r="E210" s="1">
        <v>0</v>
      </c>
      <c r="F210" s="1">
        <v>0</v>
      </c>
      <c r="G210" s="2">
        <f t="shared" si="0"/>
        <v>2.0900000000000002E-2</v>
      </c>
      <c r="H210" s="2">
        <f t="shared" si="1"/>
        <v>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2000</v>
      </c>
      <c r="E259" s="1">
        <v>0</v>
      </c>
      <c r="F259" s="1">
        <v>0</v>
      </c>
      <c r="G259" s="2">
        <f t="shared" si="0"/>
        <v>1032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2000</v>
      </c>
      <c r="E260" s="1">
        <v>0</v>
      </c>
      <c r="F260" s="1">
        <v>0</v>
      </c>
      <c r="G260" s="2">
        <f t="shared" si="0"/>
        <v>1036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2000</v>
      </c>
      <c r="E261" s="1">
        <v>0</v>
      </c>
      <c r="F261" s="1">
        <v>0</v>
      </c>
      <c r="G261" s="2">
        <f t="shared" si="0"/>
        <v>1040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47840</v>
      </c>
      <c r="D281" s="1">
        <f>'PR-RAS'!E285</f>
        <v>64250.82</v>
      </c>
      <c r="E281" s="1">
        <v>0</v>
      </c>
      <c r="F281" s="1">
        <v>0</v>
      </c>
      <c r="G281" s="2">
        <f t="shared" si="8"/>
        <v>49375.659200000009</v>
      </c>
      <c r="H281" s="2">
        <f t="shared" si="9"/>
        <v>0.18000000000029104</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41160</v>
      </c>
      <c r="D282" s="1">
        <f>'PR-RAS'!E286</f>
        <v>58401.29</v>
      </c>
      <c r="E282" s="1">
        <v>0</v>
      </c>
      <c r="F282" s="1">
        <v>0</v>
      </c>
      <c r="G282" s="2">
        <f t="shared" si="8"/>
        <v>44387.484980000008</v>
      </c>
      <c r="H282" s="2">
        <f t="shared" si="9"/>
        <v>0.29000000000087311</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6680</v>
      </c>
      <c r="D284" s="1">
        <f>'PR-RAS'!E288</f>
        <v>5849.5299999999988</v>
      </c>
      <c r="E284" s="1">
        <v>0</v>
      </c>
      <c r="F284" s="1">
        <v>0</v>
      </c>
      <c r="G284" s="2">
        <f t="shared" si="8"/>
        <v>5201.273979999999</v>
      </c>
      <c r="H284" s="2">
        <f t="shared" si="9"/>
        <v>0.47000000000116415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10119564</v>
      </c>
      <c r="D285" s="1">
        <f>'PR-RAS'!E289</f>
        <v>11613842.35</v>
      </c>
      <c r="E285" s="1">
        <v>0</v>
      </c>
      <c r="F285" s="1">
        <v>0</v>
      </c>
      <c r="G285" s="2">
        <f t="shared" si="8"/>
        <v>9470618.6307999995</v>
      </c>
      <c r="H285" s="2">
        <f t="shared" si="9"/>
        <v>0.34999999962747097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22039</v>
      </c>
      <c r="D286" s="1">
        <f>'PR-RAS'!E290</f>
        <v>312268.03000000119</v>
      </c>
      <c r="E286" s="1">
        <v>0</v>
      </c>
      <c r="F286" s="1">
        <v>0</v>
      </c>
      <c r="G286" s="2">
        <f t="shared" si="8"/>
        <v>184273.89210000067</v>
      </c>
      <c r="H286" s="2">
        <f t="shared" si="9"/>
        <v>3.0000001192092896E-2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1891264</v>
      </c>
      <c r="D288" s="1">
        <f>'PR-RAS'!E292</f>
        <v>1866895.01</v>
      </c>
      <c r="E288" s="1">
        <v>0</v>
      </c>
      <c r="F288" s="1">
        <v>0</v>
      </c>
      <c r="G288" s="2">
        <f t="shared" si="8"/>
        <v>1614390.5037399998</v>
      </c>
      <c r="H288" s="2">
        <f t="shared" si="9"/>
        <v>1.0000000009313226E-2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439502.4</v>
      </c>
      <c r="E290" s="1">
        <v>0</v>
      </c>
      <c r="F290" s="1">
        <v>0</v>
      </c>
      <c r="G290" s="2">
        <f t="shared" si="8"/>
        <v>254032.3872</v>
      </c>
      <c r="H290" s="2">
        <f t="shared" si="9"/>
        <v>0.40000000002328306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439502.4</v>
      </c>
      <c r="E291" s="1">
        <v>0</v>
      </c>
      <c r="F291" s="1">
        <v>0</v>
      </c>
      <c r="G291" s="2">
        <f t="shared" si="8"/>
        <v>254911.39199999999</v>
      </c>
      <c r="H291" s="2">
        <f t="shared" si="9"/>
        <v>0.40000000002328306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3812</v>
      </c>
      <c r="D293" s="1">
        <f>'PR-RAS'!E298</f>
        <v>3044.32</v>
      </c>
      <c r="E293" s="1">
        <v>0</v>
      </c>
      <c r="F293" s="1">
        <v>0</v>
      </c>
      <c r="G293" s="2">
        <f t="shared" si="8"/>
        <v>2890.9868799999995</v>
      </c>
      <c r="H293" s="2">
        <f t="shared" si="9"/>
        <v>0.32000000000016371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3812</v>
      </c>
      <c r="D306" s="1">
        <f>'PR-RAS'!E311</f>
        <v>3044.32</v>
      </c>
      <c r="E306" s="1">
        <v>0</v>
      </c>
      <c r="F306" s="1">
        <v>0</v>
      </c>
      <c r="G306" s="2">
        <f t="shared" si="8"/>
        <v>3019.6951999999997</v>
      </c>
      <c r="H306" s="2">
        <f t="shared" si="9"/>
        <v>0.32000000000016371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3292</v>
      </c>
      <c r="D307" s="1">
        <f>'PR-RAS'!E312</f>
        <v>2864.32</v>
      </c>
      <c r="E307" s="1">
        <v>0</v>
      </c>
      <c r="F307" s="1">
        <v>0</v>
      </c>
      <c r="G307" s="2">
        <f t="shared" si="8"/>
        <v>2760.3158399999998</v>
      </c>
      <c r="H307" s="2">
        <f t="shared" si="9"/>
        <v>0.32000000000016371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3292</v>
      </c>
      <c r="D308" s="1">
        <f>'PR-RAS'!E313</f>
        <v>2864.32</v>
      </c>
      <c r="E308" s="1">
        <v>0</v>
      </c>
      <c r="F308" s="1">
        <v>0</v>
      </c>
      <c r="G308" s="2">
        <f t="shared" si="8"/>
        <v>2769.3364799999999</v>
      </c>
      <c r="H308" s="2">
        <f t="shared" si="9"/>
        <v>0.32000000000016371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520</v>
      </c>
      <c r="D312" s="1">
        <f>'PR-RAS'!E317</f>
        <v>180</v>
      </c>
      <c r="E312" s="1">
        <v>0</v>
      </c>
      <c r="F312" s="1">
        <v>0</v>
      </c>
      <c r="G312" s="2">
        <f t="shared" si="8"/>
        <v>273.68</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520</v>
      </c>
      <c r="D313" s="1">
        <f>'PR-RAS'!E318</f>
        <v>180</v>
      </c>
      <c r="E313" s="1">
        <v>0</v>
      </c>
      <c r="F313" s="1">
        <v>0</v>
      </c>
      <c r="G313" s="2">
        <f t="shared" si="8"/>
        <v>274.56</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51188</v>
      </c>
      <c r="D345" s="1">
        <f>'PR-RAS'!E350</f>
        <v>103055.93</v>
      </c>
      <c r="E345" s="1">
        <v>0</v>
      </c>
      <c r="F345" s="1">
        <v>0</v>
      </c>
      <c r="G345" s="2">
        <f t="shared" si="8"/>
        <v>88511.151839999991</v>
      </c>
      <c r="H345" s="2">
        <f t="shared" si="9"/>
        <v>7.0000000006984919E-2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51188</v>
      </c>
      <c r="D358" s="1">
        <f>'PR-RAS'!E363</f>
        <v>103055.93</v>
      </c>
      <c r="E358" s="1">
        <v>0</v>
      </c>
      <c r="F358" s="1">
        <v>0</v>
      </c>
      <c r="G358" s="2">
        <f t="shared" si="8"/>
        <v>91856.050019999995</v>
      </c>
      <c r="H358" s="2">
        <f t="shared" si="9"/>
        <v>7.0000000006984919E-2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51188</v>
      </c>
      <c r="D364" s="1">
        <f>'PR-RAS'!E369</f>
        <v>103055.93</v>
      </c>
      <c r="E364" s="1">
        <v>0</v>
      </c>
      <c r="F364" s="1">
        <v>0</v>
      </c>
      <c r="G364" s="2">
        <f t="shared" si="8"/>
        <v>93399.84917999999</v>
      </c>
      <c r="H364" s="2">
        <f t="shared" si="9"/>
        <v>7.0000000006984919E-2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51188</v>
      </c>
      <c r="D365" s="1">
        <f>'PR-RAS'!E370</f>
        <v>75168.929999999993</v>
      </c>
      <c r="E365" s="1">
        <v>0</v>
      </c>
      <c r="F365" s="1">
        <v>0</v>
      </c>
      <c r="G365" s="2">
        <f t="shared" si="8"/>
        <v>73355.413039999999</v>
      </c>
      <c r="H365" s="2">
        <f t="shared" si="9"/>
        <v>7.0000000006984919E-2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17917</v>
      </c>
      <c r="E366" s="1">
        <v>0</v>
      </c>
      <c r="F366" s="1">
        <v>0</v>
      </c>
      <c r="G366" s="2">
        <f t="shared" si="8"/>
        <v>13079.41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9970</v>
      </c>
      <c r="E367" s="1">
        <v>0</v>
      </c>
      <c r="F367" s="1">
        <v>0</v>
      </c>
      <c r="G367" s="2">
        <f t="shared" si="8"/>
        <v>7298.04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47376</v>
      </c>
      <c r="D403" s="1">
        <f>'PR-RAS'!E408</f>
        <v>100011.60999999999</v>
      </c>
      <c r="E403" s="1">
        <v>0</v>
      </c>
      <c r="F403" s="1">
        <v>0</v>
      </c>
      <c r="G403" s="2">
        <f t="shared" si="8"/>
        <v>99454.486439999993</v>
      </c>
      <c r="H403" s="2">
        <f t="shared" si="9"/>
        <v>0.39000000001396984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15556</v>
      </c>
      <c r="D406" s="1">
        <f>'PR-RAS'!E411</f>
        <v>7372.09</v>
      </c>
      <c r="E406" s="1">
        <v>0</v>
      </c>
      <c r="F406" s="1">
        <v>0</v>
      </c>
      <c r="G406" s="2">
        <f t="shared" si="8"/>
        <v>12271.572900000001</v>
      </c>
      <c r="H406" s="2">
        <f t="shared" si="9"/>
        <v>9.0000000000145519E-2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10145415</v>
      </c>
      <c r="D407" s="1">
        <f>'PR-RAS'!E412</f>
        <v>11929154.700000001</v>
      </c>
      <c r="E407" s="1">
        <v>0</v>
      </c>
      <c r="F407" s="1">
        <v>0</v>
      </c>
      <c r="G407" s="2">
        <f t="shared" si="8"/>
        <v>13805512.106400004</v>
      </c>
      <c r="H407" s="2">
        <f t="shared" si="9"/>
        <v>0.29999999888241291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10170752</v>
      </c>
      <c r="D408" s="1">
        <f>'PR-RAS'!E413</f>
        <v>11716898.279999999</v>
      </c>
      <c r="E408" s="1">
        <v>0</v>
      </c>
      <c r="F408" s="1">
        <v>0</v>
      </c>
      <c r="G408" s="2">
        <f t="shared" si="8"/>
        <v>13677051.26392</v>
      </c>
      <c r="H408" s="2">
        <f t="shared" si="9"/>
        <v>0.27999999932944775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212256.42000000179</v>
      </c>
      <c r="E409" s="1">
        <v>0</v>
      </c>
      <c r="F409" s="1">
        <v>0</v>
      </c>
      <c r="G409" s="2">
        <f t="shared" si="8"/>
        <v>173201.23872000145</v>
      </c>
      <c r="H409" s="2">
        <f t="shared" si="9"/>
        <v>0.42000000178813934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25337</v>
      </c>
      <c r="D410" s="1">
        <f>'PR-RAS'!E415</f>
        <v>0</v>
      </c>
      <c r="E410" s="1">
        <v>0</v>
      </c>
      <c r="F410" s="1">
        <v>0</v>
      </c>
      <c r="G410" s="2">
        <f t="shared" si="8"/>
        <v>10362.832999999999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1891264</v>
      </c>
      <c r="D411" s="1">
        <f>'PR-RAS'!E416</f>
        <v>1866895.01</v>
      </c>
      <c r="E411" s="1">
        <v>0</v>
      </c>
      <c r="F411" s="1">
        <v>0</v>
      </c>
      <c r="G411" s="2">
        <f t="shared" si="8"/>
        <v>2306272.1481999997</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15556</v>
      </c>
      <c r="D413" s="1">
        <f>'PR-RAS'!E418</f>
        <v>446874.49000000005</v>
      </c>
      <c r="E413" s="1">
        <v>0</v>
      </c>
      <c r="F413" s="1">
        <v>0</v>
      </c>
      <c r="G413" s="2">
        <f t="shared" si="8"/>
        <v>374633.65176000004</v>
      </c>
      <c r="H413" s="2">
        <f t="shared" si="9"/>
        <v>0.49000000004889444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10145415</v>
      </c>
      <c r="D633" s="1">
        <f>'PR-RAS'!E639</f>
        <v>11929154.700000001</v>
      </c>
      <c r="E633" s="1">
        <v>0</v>
      </c>
      <c r="F633" s="1">
        <v>0</v>
      </c>
      <c r="G633" s="2">
        <f t="shared" si="10"/>
        <v>21490353.820800003</v>
      </c>
      <c r="H633" s="2">
        <f t="shared" si="11"/>
        <v>0.29999999888241291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10170752</v>
      </c>
      <c r="D634" s="1">
        <f>'PR-RAS'!E640</f>
        <v>11716898.279999999</v>
      </c>
      <c r="E634" s="1">
        <v>0</v>
      </c>
      <c r="F634" s="1">
        <v>0</v>
      </c>
      <c r="G634" s="2">
        <f t="shared" si="10"/>
        <v>21271679.238480002</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212256.42000000179</v>
      </c>
      <c r="E635" s="1">
        <v>0</v>
      </c>
      <c r="F635" s="1">
        <v>0</v>
      </c>
      <c r="G635" s="2">
        <f t="shared" si="10"/>
        <v>269141.1405600023</v>
      </c>
      <c r="H635" s="2">
        <f t="shared" si="11"/>
        <v>0.42000000178813934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25337</v>
      </c>
      <c r="D636" s="1">
        <f>'PR-RAS'!E642</f>
        <v>0</v>
      </c>
      <c r="E636" s="1">
        <v>0</v>
      </c>
      <c r="F636" s="1">
        <v>0</v>
      </c>
      <c r="G636" s="2">
        <f t="shared" si="10"/>
        <v>16088.995000000001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1891264</v>
      </c>
      <c r="D637" s="1">
        <f>'PR-RAS'!E643</f>
        <v>1866895.01</v>
      </c>
      <c r="E637" s="1">
        <v>0</v>
      </c>
      <c r="F637" s="1">
        <v>0</v>
      </c>
      <c r="G637" s="2">
        <f t="shared" si="10"/>
        <v>3577534.3567199996</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1865927</v>
      </c>
      <c r="D639" s="1">
        <f>'PR-RAS'!E645</f>
        <v>2079151.4300000018</v>
      </c>
      <c r="E639" s="1">
        <v>0</v>
      </c>
      <c r="F639" s="1">
        <v>0</v>
      </c>
      <c r="G639" s="2">
        <f t="shared" si="10"/>
        <v>3843458.6506800023</v>
      </c>
      <c r="H639" s="2">
        <f t="shared" si="11"/>
        <v>0.43000000179745257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574116</v>
      </c>
      <c r="D641" s="1">
        <f>'PR-RAS'!E647</f>
        <v>633883.48</v>
      </c>
      <c r="E641" s="1">
        <v>0</v>
      </c>
      <c r="F641" s="1">
        <v>0</v>
      </c>
      <c r="G641" s="2">
        <f t="shared" si="10"/>
        <v>1178805.0944000001</v>
      </c>
      <c r="H641" s="2">
        <f t="shared" si="11"/>
        <v>0.47999999998137355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2031751</v>
      </c>
      <c r="D642" s="1">
        <f>'PR-RAS'!E649</f>
        <v>2048260</v>
      </c>
      <c r="E642" s="1">
        <v>0</v>
      </c>
      <c r="F642" s="1">
        <v>0</v>
      </c>
      <c r="G642" s="2">
        <f t="shared" si="10"/>
        <v>3928221.7110000001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13703471</v>
      </c>
      <c r="D643" s="1">
        <f>'PR-RAS'!E650</f>
        <v>13972806.99</v>
      </c>
      <c r="E643" s="1">
        <v>0</v>
      </c>
      <c r="F643" s="1">
        <v>0</v>
      </c>
      <c r="G643" s="2">
        <f t="shared" si="10"/>
        <v>26738712.557160005</v>
      </c>
      <c r="H643" s="2">
        <f t="shared" si="11"/>
        <v>9.9999997764825821E-3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13686962</v>
      </c>
      <c r="D644" s="1">
        <f>'PR-RAS'!E651</f>
        <v>13597569.539999999</v>
      </c>
      <c r="E644" s="1">
        <v>0</v>
      </c>
      <c r="F644" s="1">
        <v>0</v>
      </c>
      <c r="G644" s="2">
        <f t="shared" si="10"/>
        <v>26287190.994440001</v>
      </c>
      <c r="H644" s="2">
        <f t="shared" si="11"/>
        <v>0.46000000089406967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2048260</v>
      </c>
      <c r="D645" s="1">
        <f>'PR-RAS'!E652</f>
        <v>2423497.4500000011</v>
      </c>
      <c r="E645" s="1">
        <v>0</v>
      </c>
      <c r="F645" s="1">
        <v>0</v>
      </c>
      <c r="G645" s="2">
        <f t="shared" si="10"/>
        <v>4440544.1556000011</v>
      </c>
      <c r="H645" s="2">
        <f t="shared" si="11"/>
        <v>0.45000000111758709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31</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30</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1403.1</v>
      </c>
      <c r="E705" s="1">
        <v>0</v>
      </c>
      <c r="F705" s="1">
        <v>0</v>
      </c>
      <c r="G705" s="2">
        <f t="shared" si="10"/>
        <v>1975.5647999999997</v>
      </c>
      <c r="H705" s="2">
        <f t="shared" si="11"/>
        <v>9.9999999999909051E-2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15794.02</v>
      </c>
      <c r="E709" s="1">
        <v>0</v>
      </c>
      <c r="F709" s="1">
        <v>0</v>
      </c>
      <c r="G709" s="2">
        <f t="shared" si="10"/>
        <v>33546.484319999996</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7210</v>
      </c>
      <c r="D710" s="1">
        <f>'PR-RAS'!E717</f>
        <v>8896.17</v>
      </c>
      <c r="E710" s="1">
        <v>0</v>
      </c>
      <c r="F710" s="1">
        <v>0</v>
      </c>
      <c r="G710" s="2">
        <f t="shared" si="10"/>
        <v>17726.659059999998</v>
      </c>
      <c r="H710" s="2">
        <f t="shared" si="11"/>
        <v>0.17000000000007276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83730</v>
      </c>
      <c r="D711" s="1">
        <f>'PR-RAS'!E718</f>
        <v>111298.26</v>
      </c>
      <c r="E711" s="1">
        <v>0</v>
      </c>
      <c r="F711" s="1">
        <v>0</v>
      </c>
      <c r="G711" s="2">
        <f t="shared" si="10"/>
        <v>217491.82920000001</v>
      </c>
      <c r="H711" s="2">
        <f t="shared" si="11"/>
        <v>0.25999999999476131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37800</v>
      </c>
      <c r="D713" s="1">
        <f>'PR-RAS'!E720</f>
        <v>2860</v>
      </c>
      <c r="E713" s="1">
        <v>0</v>
      </c>
      <c r="F713" s="1">
        <v>0</v>
      </c>
      <c r="G713" s="2">
        <f t="shared" si="10"/>
        <v>30986.239999999998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1122191</v>
      </c>
      <c r="D714" s="1">
        <f>'PR-RAS'!E721</f>
        <v>1547264.05</v>
      </c>
      <c r="E714" s="1">
        <v>0</v>
      </c>
      <c r="F714" s="1">
        <v>0</v>
      </c>
      <c r="G714" s="2">
        <f t="shared" si="10"/>
        <v>3006520.7182999994</v>
      </c>
      <c r="H714" s="2">
        <f t="shared" si="11"/>
        <v>5.0000000046566129E-2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52902.59</v>
      </c>
      <c r="E715" s="1">
        <v>0</v>
      </c>
      <c r="F715" s="1">
        <v>0</v>
      </c>
      <c r="G715" s="2">
        <f t="shared" si="10"/>
        <v>75544.898519999988</v>
      </c>
      <c r="H715" s="2">
        <f t="shared" si="11"/>
        <v>0.41000000000349246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6181</v>
      </c>
      <c r="D716" s="1">
        <f>'PR-RAS'!E723</f>
        <v>4212.62</v>
      </c>
      <c r="E716" s="1">
        <v>0</v>
      </c>
      <c r="F716" s="1">
        <v>0</v>
      </c>
      <c r="G716" s="2">
        <f t="shared" si="10"/>
        <v>10443.461599999999</v>
      </c>
      <c r="H716" s="2">
        <f t="shared" si="11"/>
        <v>0.38000000000010914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44430</v>
      </c>
      <c r="D718" s="1">
        <f>'PR-RAS'!E725</f>
        <v>33806.44</v>
      </c>
      <c r="E718" s="1">
        <v>0</v>
      </c>
      <c r="F718" s="1">
        <v>0</v>
      </c>
      <c r="G718" s="2">
        <f t="shared" si="10"/>
        <v>80334.744959999996</v>
      </c>
      <c r="H718" s="2">
        <f t="shared" si="11"/>
        <v>0.44000000000232831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630</v>
      </c>
      <c r="D719" s="1">
        <f>'PR-RAS'!E726</f>
        <v>1409.32</v>
      </c>
      <c r="E719" s="1">
        <v>0</v>
      </c>
      <c r="F719" s="1">
        <v>0</v>
      </c>
      <c r="G719" s="2">
        <f t="shared" si="10"/>
        <v>2476.1235199999996</v>
      </c>
      <c r="H719" s="2">
        <f t="shared" si="11"/>
        <v>0.31999999999993634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2000</v>
      </c>
      <c r="E822" s="1">
        <v>0</v>
      </c>
      <c r="F822" s="1">
        <v>0</v>
      </c>
      <c r="G822" s="2">
        <f t="shared" si="18"/>
        <v>3284</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2979427</v>
      </c>
      <c r="D984" s="6">
        <f>BILANCA!E6</f>
        <v>3970574.9200000004</v>
      </c>
      <c r="E984" s="6">
        <v>0</v>
      </c>
      <c r="F984" s="6">
        <v>0</v>
      </c>
      <c r="G984" s="7">
        <f t="shared" ref="G984:G1241" si="22">B984/1000*C984+B984/500*D984</f>
        <v>10920.576840000002</v>
      </c>
      <c r="H984" s="7">
        <f t="shared" si="19"/>
        <v>7.9999999608844519E-2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278455</v>
      </c>
      <c r="D985" s="1">
        <f>BILANCA!E7</f>
        <v>323379.11000000051</v>
      </c>
      <c r="E985" s="1">
        <v>0</v>
      </c>
      <c r="F985" s="1">
        <v>0</v>
      </c>
      <c r="G985" s="2">
        <f t="shared" si="22"/>
        <v>1850.426440000002</v>
      </c>
      <c r="H985" s="2">
        <f t="shared" si="19"/>
        <v>0.11000000050989911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18759</v>
      </c>
      <c r="D988" s="1">
        <f>BILANCA!E10</f>
        <v>18759.650000000001</v>
      </c>
      <c r="E988" s="1">
        <v>0</v>
      </c>
      <c r="F988" s="1">
        <v>0</v>
      </c>
      <c r="G988" s="2">
        <f t="shared" si="22"/>
        <v>281.39150000000001</v>
      </c>
      <c r="H988" s="2">
        <f t="shared" si="19"/>
        <v>0.34999999999854481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18759</v>
      </c>
      <c r="D989" s="1">
        <f>BILANCA!E11</f>
        <v>18759.650000000001</v>
      </c>
      <c r="E989" s="1">
        <v>0</v>
      </c>
      <c r="F989" s="1">
        <v>0</v>
      </c>
      <c r="G989" s="2">
        <f t="shared" si="22"/>
        <v>337.66980000000001</v>
      </c>
      <c r="H989" s="2">
        <f t="shared" si="19"/>
        <v>0.34999999999854481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237295</v>
      </c>
      <c r="D990" s="1">
        <f>BILANCA!E12</f>
        <v>264977.82000000053</v>
      </c>
      <c r="E990" s="1">
        <v>0</v>
      </c>
      <c r="F990" s="1">
        <v>0</v>
      </c>
      <c r="G990" s="2">
        <f t="shared" si="22"/>
        <v>5370.7544800000078</v>
      </c>
      <c r="H990" s="2">
        <f t="shared" si="19"/>
        <v>0.17999999946914613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151274</v>
      </c>
      <c r="D997" s="1">
        <f>BILANCA!E19</f>
        <v>180717.50000000047</v>
      </c>
      <c r="E997" s="1">
        <v>0</v>
      </c>
      <c r="F997" s="1">
        <v>0</v>
      </c>
      <c r="G997" s="2">
        <f t="shared" si="22"/>
        <v>7177.9260000000131</v>
      </c>
      <c r="H997" s="2">
        <f t="shared" si="19"/>
        <v>0.49999999953433871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2150422</v>
      </c>
      <c r="D998" s="1">
        <f>BILANCA!E20</f>
        <v>2190307.2000000002</v>
      </c>
      <c r="E998" s="1">
        <v>0</v>
      </c>
      <c r="F998" s="1">
        <v>0</v>
      </c>
      <c r="G998" s="2">
        <f t="shared" si="22"/>
        <v>97965.546000000002</v>
      </c>
      <c r="H998" s="2">
        <f t="shared" si="19"/>
        <v>0.20000000018626451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55768</v>
      </c>
      <c r="D999" s="1">
        <f>BILANCA!E21</f>
        <v>63501.62</v>
      </c>
      <c r="E999" s="1">
        <v>0</v>
      </c>
      <c r="F999" s="1">
        <v>0</v>
      </c>
      <c r="G999" s="2">
        <f t="shared" si="22"/>
        <v>2924.3398400000001</v>
      </c>
      <c r="H999" s="2">
        <f t="shared" si="19"/>
        <v>0.37999999999738066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125513</v>
      </c>
      <c r="D1000" s="1">
        <f>BILANCA!E22</f>
        <v>133892.69</v>
      </c>
      <c r="E1000" s="1">
        <v>0</v>
      </c>
      <c r="F1000" s="1">
        <v>0</v>
      </c>
      <c r="G1000" s="2">
        <f t="shared" si="22"/>
        <v>6686.0724600000012</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3687</v>
      </c>
      <c r="D1004" s="1">
        <f>BILANCA!E26</f>
        <v>3687</v>
      </c>
      <c r="E1004" s="1">
        <v>0</v>
      </c>
      <c r="F1004" s="1">
        <v>0</v>
      </c>
      <c r="G1004" s="2">
        <f t="shared" si="22"/>
        <v>232.28100000000001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2184116</v>
      </c>
      <c r="D1006" s="1">
        <f>BILANCA!E28</f>
        <v>2210671.0099999998</v>
      </c>
      <c r="E1006" s="1">
        <v>0</v>
      </c>
      <c r="F1006" s="1">
        <v>0</v>
      </c>
      <c r="G1006" s="2">
        <f t="shared" si="22"/>
        <v>151925.53446</v>
      </c>
      <c r="H1006" s="2">
        <f t="shared" si="19"/>
        <v>9.9999997764825821E-3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80597</v>
      </c>
      <c r="D1013" s="1">
        <f>BILANCA!E35</f>
        <v>79442.720000000088</v>
      </c>
      <c r="E1013" s="1">
        <v>0</v>
      </c>
      <c r="F1013" s="1">
        <v>0</v>
      </c>
      <c r="G1013" s="2">
        <f t="shared" si="22"/>
        <v>7184.4732000000049</v>
      </c>
      <c r="H1013" s="2">
        <f t="shared" si="19"/>
        <v>0.27999999991152436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580364</v>
      </c>
      <c r="D1014" s="1">
        <f>BILANCA!E36</f>
        <v>580363.77</v>
      </c>
      <c r="E1014" s="1">
        <v>0</v>
      </c>
      <c r="F1014" s="1">
        <v>0</v>
      </c>
      <c r="G1014" s="2">
        <f t="shared" si="22"/>
        <v>53973.837740000003</v>
      </c>
      <c r="H1014" s="2">
        <f t="shared" si="19"/>
        <v>0.22999999998137355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96632</v>
      </c>
      <c r="D1015" s="1">
        <f>BILANCA!E37</f>
        <v>96632.31</v>
      </c>
      <c r="E1015" s="1">
        <v>0</v>
      </c>
      <c r="F1015" s="1">
        <v>0</v>
      </c>
      <c r="G1015" s="2">
        <f t="shared" si="22"/>
        <v>9276.6918399999995</v>
      </c>
      <c r="H1015" s="2">
        <f t="shared" si="19"/>
        <v>0.30999999999767169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596399</v>
      </c>
      <c r="D1018" s="1">
        <f>BILANCA!E40</f>
        <v>597553.36</v>
      </c>
      <c r="E1018" s="1">
        <v>0</v>
      </c>
      <c r="F1018" s="1">
        <v>0</v>
      </c>
      <c r="G1018" s="2">
        <f t="shared" si="22"/>
        <v>62702.700200000007</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5424</v>
      </c>
      <c r="D1023" s="1">
        <f>BILANCA!E45</f>
        <v>4817.6000000000058</v>
      </c>
      <c r="E1023" s="1">
        <v>0</v>
      </c>
      <c r="F1023" s="1">
        <v>0</v>
      </c>
      <c r="G1023" s="2">
        <f t="shared" si="22"/>
        <v>602.36800000000051</v>
      </c>
      <c r="H1023" s="2">
        <f t="shared" si="19"/>
        <v>0.39999999999417923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136783</v>
      </c>
      <c r="D1025" s="1">
        <f>BILANCA!E47</f>
        <v>136782.70000000001</v>
      </c>
      <c r="E1025" s="1">
        <v>0</v>
      </c>
      <c r="F1025" s="1">
        <v>0</v>
      </c>
      <c r="G1025" s="2">
        <f t="shared" si="22"/>
        <v>17234.632799999999</v>
      </c>
      <c r="H1025" s="2">
        <f t="shared" si="19"/>
        <v>0.29999999998835847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131359</v>
      </c>
      <c r="D1028" s="1">
        <f>BILANCA!E50</f>
        <v>131965.1</v>
      </c>
      <c r="E1028" s="1">
        <v>0</v>
      </c>
      <c r="F1028" s="1">
        <v>0</v>
      </c>
      <c r="G1028" s="2">
        <f t="shared" si="22"/>
        <v>17788.013999999999</v>
      </c>
      <c r="H1028" s="2">
        <f t="shared" si="19"/>
        <v>0.10000000000582077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87812</v>
      </c>
      <c r="D1032" s="1">
        <f>BILANCA!E54</f>
        <v>84538.13</v>
      </c>
      <c r="E1032" s="1">
        <v>0</v>
      </c>
      <c r="F1032" s="1">
        <v>0</v>
      </c>
      <c r="G1032" s="2">
        <f t="shared" si="22"/>
        <v>12587.524740000001</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87812</v>
      </c>
      <c r="D1033" s="1">
        <f>BILANCA!E55</f>
        <v>84538.13</v>
      </c>
      <c r="E1033" s="1">
        <v>0</v>
      </c>
      <c r="F1033" s="1">
        <v>0</v>
      </c>
      <c r="G1033" s="2">
        <f t="shared" si="22"/>
        <v>12844.413</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41160</v>
      </c>
      <c r="D1041" s="1">
        <f>BILANCA!E63</f>
        <v>58401.29</v>
      </c>
      <c r="E1041" s="1">
        <v>0</v>
      </c>
      <c r="F1041" s="1">
        <v>0</v>
      </c>
      <c r="G1041" s="2">
        <f t="shared" si="22"/>
        <v>9161.8296399999999</v>
      </c>
      <c r="H1041" s="2">
        <f t="shared" si="19"/>
        <v>0.29000000000087311</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41160</v>
      </c>
      <c r="D1043" s="1">
        <f>BILANCA!E65</f>
        <v>58401.29</v>
      </c>
      <c r="E1043" s="1">
        <v>0</v>
      </c>
      <c r="F1043" s="1">
        <v>0</v>
      </c>
      <c r="G1043" s="2">
        <f t="shared" si="22"/>
        <v>9477.7548000000006</v>
      </c>
      <c r="H1043" s="2">
        <f t="shared" si="19"/>
        <v>0.29000000000087311</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2700972</v>
      </c>
      <c r="D1046" s="1">
        <f>BILANCA!E68</f>
        <v>3647195.81</v>
      </c>
      <c r="E1046" s="1">
        <v>0</v>
      </c>
      <c r="F1046" s="1">
        <v>0</v>
      </c>
      <c r="G1046" s="2">
        <f t="shared" si="22"/>
        <v>629707.90806000005</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2048260</v>
      </c>
      <c r="D1047" s="1">
        <f>BILANCA!E69</f>
        <v>2423497.4500000002</v>
      </c>
      <c r="E1047" s="1">
        <v>0</v>
      </c>
      <c r="F1047" s="1">
        <v>0</v>
      </c>
      <c r="G1047" s="2">
        <f t="shared" si="22"/>
        <v>441296.31360000005</v>
      </c>
      <c r="H1047" s="2">
        <f t="shared" si="19"/>
        <v>0.45000000018626451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2047561</v>
      </c>
      <c r="D1048" s="1">
        <f>BILANCA!E70</f>
        <v>2423497.4500000002</v>
      </c>
      <c r="E1048" s="1">
        <v>0</v>
      </c>
      <c r="F1048" s="1">
        <v>0</v>
      </c>
      <c r="G1048" s="2">
        <f t="shared" si="22"/>
        <v>448146.1335</v>
      </c>
      <c r="H1048" s="2">
        <f t="shared" si="19"/>
        <v>0.45000000018626451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2047561</v>
      </c>
      <c r="D1050" s="1">
        <f>BILANCA!E72</f>
        <v>2423497.4500000002</v>
      </c>
      <c r="E1050" s="1">
        <v>0</v>
      </c>
      <c r="F1050" s="1">
        <v>0</v>
      </c>
      <c r="G1050" s="2">
        <f t="shared" si="22"/>
        <v>461935.24530000007</v>
      </c>
      <c r="H1050" s="2">
        <f t="shared" si="19"/>
        <v>0.45000000018626451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699</v>
      </c>
      <c r="D1054" s="1">
        <f>BILANCA!E76</f>
        <v>0</v>
      </c>
      <c r="E1054" s="1">
        <v>0</v>
      </c>
      <c r="F1054" s="1">
        <v>0</v>
      </c>
      <c r="G1054" s="2">
        <f t="shared" si="22"/>
        <v>49.628999999999998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63040</v>
      </c>
      <c r="D1056" s="1">
        <f>BILANCA!E78</f>
        <v>33064.79</v>
      </c>
      <c r="E1056" s="1">
        <v>0</v>
      </c>
      <c r="F1056" s="1">
        <v>0</v>
      </c>
      <c r="G1056" s="2">
        <f t="shared" si="22"/>
        <v>9429.3793399999995</v>
      </c>
      <c r="H1056" s="2">
        <f t="shared" si="19"/>
        <v>0.20999999999912689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34152</v>
      </c>
      <c r="D1062" s="1">
        <f>BILANCA!E84</f>
        <v>1215.55</v>
      </c>
      <c r="E1062" s="1">
        <v>0</v>
      </c>
      <c r="F1062" s="1">
        <v>0</v>
      </c>
      <c r="G1062" s="2">
        <f t="shared" si="22"/>
        <v>2890.0648999999999</v>
      </c>
      <c r="H1062" s="2">
        <f t="shared" si="19"/>
        <v>0.45000000000004547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28888</v>
      </c>
      <c r="D1064" s="1">
        <f>BILANCA!E86</f>
        <v>31849.24</v>
      </c>
      <c r="E1064" s="1">
        <v>0</v>
      </c>
      <c r="F1064" s="1">
        <v>0</v>
      </c>
      <c r="G1064" s="2">
        <f t="shared" si="22"/>
        <v>7499.5048800000004</v>
      </c>
      <c r="H1064" s="2">
        <f t="shared" si="19"/>
        <v>0.24000000000160071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549378</v>
      </c>
      <c r="E1124" s="1">
        <v>0</v>
      </c>
      <c r="F1124" s="1">
        <v>0</v>
      </c>
      <c r="G1124" s="2">
        <f t="shared" si="22"/>
        <v>154924.59599999999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549378</v>
      </c>
      <c r="E1138" s="1">
        <v>0</v>
      </c>
      <c r="F1138" s="1">
        <v>0</v>
      </c>
      <c r="G1138" s="2">
        <f t="shared" si="22"/>
        <v>170307.18</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15556</v>
      </c>
      <c r="D1142" s="1">
        <f>BILANCA!E164</f>
        <v>7372.09</v>
      </c>
      <c r="E1142" s="1">
        <v>0</v>
      </c>
      <c r="F1142" s="1">
        <v>0</v>
      </c>
      <c r="G1142" s="2">
        <f t="shared" si="22"/>
        <v>4817.7286199999999</v>
      </c>
      <c r="H1142" s="2">
        <f t="shared" si="23"/>
        <v>9.0000000000145519E-2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15556</v>
      </c>
      <c r="D1144" s="1">
        <f>BILANCA!E166</f>
        <v>7372.09</v>
      </c>
      <c r="E1144" s="1">
        <v>0</v>
      </c>
      <c r="F1144" s="1">
        <v>0</v>
      </c>
      <c r="G1144" s="2">
        <f t="shared" si="22"/>
        <v>4878.3289800000002</v>
      </c>
      <c r="H1144" s="2">
        <f t="shared" si="23"/>
        <v>9.0000000000145519E-2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574116</v>
      </c>
      <c r="D1148" s="1">
        <f>BILANCA!E170</f>
        <v>633883.48</v>
      </c>
      <c r="E1148" s="1">
        <v>0</v>
      </c>
      <c r="F1148" s="1">
        <v>0</v>
      </c>
      <c r="G1148" s="2">
        <f t="shared" si="22"/>
        <v>303910.68839999998</v>
      </c>
      <c r="H1148" s="2">
        <f t="shared" si="23"/>
        <v>0.47999999998137355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38738</v>
      </c>
      <c r="D1149" s="1">
        <f>BILANCA!E171</f>
        <v>34104.81</v>
      </c>
      <c r="E1149" s="1">
        <v>0</v>
      </c>
      <c r="F1149" s="1">
        <v>0</v>
      </c>
      <c r="G1149" s="2">
        <f t="shared" si="22"/>
        <v>17753.304920000002</v>
      </c>
      <c r="H1149" s="2">
        <f t="shared" si="23"/>
        <v>0.19000000000232831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535378</v>
      </c>
      <c r="D1151" s="1">
        <f>BILANCA!E173</f>
        <v>599778.67000000004</v>
      </c>
      <c r="E1151" s="1">
        <v>0</v>
      </c>
      <c r="F1151" s="1">
        <v>0</v>
      </c>
      <c r="G1151" s="2">
        <f t="shared" si="22"/>
        <v>291469.13712000003</v>
      </c>
      <c r="H1151" s="2">
        <f t="shared" si="23"/>
        <v>0.32999999995809048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2979427</v>
      </c>
      <c r="D1152" s="1">
        <f>BILANCA!E175</f>
        <v>3970574.92</v>
      </c>
      <c r="E1152" s="1">
        <v>0</v>
      </c>
      <c r="F1152" s="1">
        <v>0</v>
      </c>
      <c r="G1152" s="2">
        <f t="shared" si="22"/>
        <v>1845577.4859600002</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860653</v>
      </c>
      <c r="D1153" s="1">
        <f>BILANCA!E176</f>
        <v>1175548.6499999999</v>
      </c>
      <c r="E1153" s="1">
        <v>0</v>
      </c>
      <c r="F1153" s="1">
        <v>0</v>
      </c>
      <c r="G1153" s="2">
        <f t="shared" si="22"/>
        <v>545997.55099999998</v>
      </c>
      <c r="H1153" s="2">
        <f t="shared" si="23"/>
        <v>0.35000000009313226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860653</v>
      </c>
      <c r="D1154" s="1">
        <f>BILANCA!E177</f>
        <v>1175548.6499999999</v>
      </c>
      <c r="E1154" s="1">
        <v>0</v>
      </c>
      <c r="F1154" s="1">
        <v>0</v>
      </c>
      <c r="G1154" s="2">
        <f t="shared" si="22"/>
        <v>549209.30129999993</v>
      </c>
      <c r="H1154" s="2">
        <f t="shared" si="23"/>
        <v>0.35000000009313226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528569</v>
      </c>
      <c r="D1155" s="1">
        <f>BILANCA!E178</f>
        <v>659061.32999999996</v>
      </c>
      <c r="E1155" s="1">
        <v>0</v>
      </c>
      <c r="F1155" s="1">
        <v>0</v>
      </c>
      <c r="G1155" s="2">
        <f t="shared" si="22"/>
        <v>317630.96551999997</v>
      </c>
      <c r="H1155" s="2">
        <f t="shared" si="23"/>
        <v>0.32999999995809048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226843</v>
      </c>
      <c r="D1156" s="1">
        <f>BILANCA!E179</f>
        <v>241623.56</v>
      </c>
      <c r="E1156" s="1">
        <v>0</v>
      </c>
      <c r="F1156" s="1">
        <v>0</v>
      </c>
      <c r="G1156" s="2">
        <f t="shared" si="22"/>
        <v>122845.59075999999</v>
      </c>
      <c r="H1156" s="2">
        <f t="shared" si="23"/>
        <v>0.44000000000232831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851</v>
      </c>
      <c r="D1157" s="1">
        <f>BILANCA!E180</f>
        <v>1067.6400000000001</v>
      </c>
      <c r="E1157" s="1">
        <v>0</v>
      </c>
      <c r="F1157" s="1">
        <v>0</v>
      </c>
      <c r="G1157" s="2">
        <f t="shared" si="22"/>
        <v>519.61271999999997</v>
      </c>
      <c r="H1157" s="2">
        <f t="shared" si="23"/>
        <v>0.35999999999989996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851</v>
      </c>
      <c r="D1160" s="1">
        <f>BILANCA!E183</f>
        <v>1067.6400000000001</v>
      </c>
      <c r="E1160" s="1">
        <v>0</v>
      </c>
      <c r="F1160" s="1">
        <v>0</v>
      </c>
      <c r="G1160" s="2">
        <f t="shared" si="22"/>
        <v>528.57155999999998</v>
      </c>
      <c r="H1160" s="2">
        <f t="shared" si="23"/>
        <v>0.35999999999989996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104390</v>
      </c>
      <c r="D1165" s="1">
        <f>BILANCA!E188</f>
        <v>273796.12</v>
      </c>
      <c r="E1165" s="1">
        <v>0</v>
      </c>
      <c r="F1165" s="1">
        <v>0</v>
      </c>
      <c r="G1165" s="2">
        <f t="shared" si="22"/>
        <v>118660.76767999999</v>
      </c>
      <c r="H1165" s="2">
        <f t="shared" si="23"/>
        <v>0.11999999999534339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2118774</v>
      </c>
      <c r="D1214" s="1">
        <f>BILANCA!E237</f>
        <v>2795026.27</v>
      </c>
      <c r="E1214" s="1">
        <v>0</v>
      </c>
      <c r="F1214" s="1">
        <v>0</v>
      </c>
      <c r="G1214" s="2">
        <f t="shared" si="22"/>
        <v>1780738.93074</v>
      </c>
      <c r="H1214" s="2">
        <f t="shared" si="2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237295</v>
      </c>
      <c r="D1215" s="1">
        <f>BILANCA!E238</f>
        <v>264977.82</v>
      </c>
      <c r="E1215" s="1">
        <v>0</v>
      </c>
      <c r="F1215" s="1">
        <v>0</v>
      </c>
      <c r="G1215" s="2">
        <f t="shared" si="22"/>
        <v>178002.14848000003</v>
      </c>
      <c r="H1215" s="2">
        <f t="shared" si="23"/>
        <v>0.17999999999301508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237295</v>
      </c>
      <c r="D1216" s="1">
        <f>BILANCA!E239</f>
        <v>264977.82</v>
      </c>
      <c r="E1216" s="1">
        <v>0</v>
      </c>
      <c r="F1216" s="1">
        <v>0</v>
      </c>
      <c r="G1216" s="2">
        <f t="shared" si="22"/>
        <v>178769.39912000002</v>
      </c>
      <c r="H1216" s="2">
        <f t="shared" si="23"/>
        <v>0.17999999999301508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203628</v>
      </c>
      <c r="D1217" s="1">
        <f>BILANCA!E240</f>
        <v>255853.51</v>
      </c>
      <c r="E1217" s="1">
        <v>0</v>
      </c>
      <c r="F1217" s="1">
        <v>0</v>
      </c>
      <c r="G1217" s="2">
        <f t="shared" si="22"/>
        <v>167388.39468000003</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33667</v>
      </c>
      <c r="D1218" s="1">
        <f>BILANCA!E241</f>
        <v>9124.31</v>
      </c>
      <c r="E1218" s="1">
        <v>0</v>
      </c>
      <c r="F1218" s="1">
        <v>0</v>
      </c>
      <c r="G1218" s="2">
        <f t="shared" si="22"/>
        <v>12200.170699999999</v>
      </c>
      <c r="H1218" s="2">
        <f t="shared" si="23"/>
        <v>0.30999999999949068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1865927</v>
      </c>
      <c r="D1222" s="1">
        <f>BILANCA!E245</f>
        <v>2079151.43</v>
      </c>
      <c r="E1222" s="1">
        <v>0</v>
      </c>
      <c r="F1222" s="1">
        <v>0</v>
      </c>
      <c r="G1222" s="2">
        <f t="shared" si="22"/>
        <v>1439790.9365399999</v>
      </c>
      <c r="H1222" s="2">
        <f t="shared" si="23"/>
        <v>0.42999999993480742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1913303</v>
      </c>
      <c r="D1223" s="1">
        <f>BILANCA!E246</f>
        <v>2179163.04</v>
      </c>
      <c r="E1223" s="1">
        <v>0</v>
      </c>
      <c r="F1223" s="1">
        <v>0</v>
      </c>
      <c r="G1223" s="2">
        <f t="shared" si="22"/>
        <v>1505190.9791999999</v>
      </c>
      <c r="H1223" s="2">
        <f t="shared" si="23"/>
        <v>4.0000000037252903E-2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1913303</v>
      </c>
      <c r="D1224" s="1">
        <f>BILANCA!E247</f>
        <v>2179163.04</v>
      </c>
      <c r="E1224" s="1">
        <v>0</v>
      </c>
      <c r="F1224" s="1">
        <v>0</v>
      </c>
      <c r="G1224" s="2">
        <f t="shared" si="22"/>
        <v>1511462.60828</v>
      </c>
      <c r="H1224" s="2">
        <f t="shared" si="23"/>
        <v>4.0000000037252903E-2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47376</v>
      </c>
      <c r="D1227" s="1">
        <f>BILANCA!E250</f>
        <v>100011.61</v>
      </c>
      <c r="E1227" s="1">
        <v>0</v>
      </c>
      <c r="F1227" s="1">
        <v>0</v>
      </c>
      <c r="G1227" s="2">
        <f t="shared" si="22"/>
        <v>60365.409679999997</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47376</v>
      </c>
      <c r="D1229" s="1">
        <f>BILANCA!E252</f>
        <v>100011.61</v>
      </c>
      <c r="E1229" s="1">
        <v>0</v>
      </c>
      <c r="F1229" s="1">
        <v>0</v>
      </c>
      <c r="G1229" s="2">
        <f t="shared" si="22"/>
        <v>60860.208119999996</v>
      </c>
      <c r="H1229" s="2">
        <f t="shared" si="23"/>
        <v>0.38999999999941792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v>
      </c>
      <c r="D1231" s="1">
        <f>BILANCA!E254</f>
        <v>277.38</v>
      </c>
      <c r="E1231" s="1">
        <v>0</v>
      </c>
      <c r="F1231" s="1">
        <v>0</v>
      </c>
      <c r="G1231" s="2">
        <f>B1231/1000*C1231+B1231/500*D1231</f>
        <v>138.57247999999998</v>
      </c>
      <c r="H1231" s="2">
        <f>ABS(C1231-ROUND(C1231,0))+ABS(D1231-ROUND(D1231,0))</f>
        <v>0.37999999999999545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443802.31</v>
      </c>
      <c r="E1232" s="1">
        <v>0</v>
      </c>
      <c r="F1232" s="1">
        <v>0</v>
      </c>
      <c r="G1232" s="2">
        <f t="shared" si="22"/>
        <v>221013.55038</v>
      </c>
      <c r="H1232" s="2">
        <f t="shared" si="23"/>
        <v>0.30999999999767169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15556</v>
      </c>
      <c r="D1233" s="1">
        <f>BILANCA!E256</f>
        <v>7372.09</v>
      </c>
      <c r="E1233" s="1">
        <v>0</v>
      </c>
      <c r="F1233" s="1">
        <v>0</v>
      </c>
      <c r="G1233" s="2">
        <f t="shared" si="22"/>
        <v>7575.0450000000001</v>
      </c>
      <c r="H1233" s="2">
        <f t="shared" si="23"/>
        <v>9.0000000000145519E-2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806701</v>
      </c>
      <c r="D1236" s="1">
        <f>BILANCA!E259</f>
        <v>564950.72</v>
      </c>
      <c r="E1236" s="1">
        <v>0</v>
      </c>
      <c r="F1236" s="1">
        <v>0</v>
      </c>
      <c r="G1236" s="2">
        <f t="shared" si="22"/>
        <v>489960.41732000001</v>
      </c>
      <c r="H1236" s="2">
        <f t="shared" si="23"/>
        <v>0.28000000002793968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806701</v>
      </c>
      <c r="D1237" s="1">
        <f>BILANCA!E260</f>
        <v>564950.72</v>
      </c>
      <c r="E1237" s="1">
        <v>0</v>
      </c>
      <c r="F1237" s="1">
        <v>0</v>
      </c>
      <c r="G1237" s="2">
        <f t="shared" si="22"/>
        <v>491897.01976</v>
      </c>
      <c r="H1237" s="2">
        <f t="shared" si="23"/>
        <v>0.28000000002793968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549378</v>
      </c>
      <c r="E1241" s="1">
        <v>0</v>
      </c>
      <c r="F1241" s="1">
        <v>0</v>
      </c>
      <c r="G1241" s="2">
        <f t="shared" si="22"/>
        <v>283479.04800000001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15556</v>
      </c>
      <c r="D1243" s="1">
        <f>BILANCA!E267</f>
        <v>7372.09</v>
      </c>
      <c r="E1243" s="1">
        <v>0</v>
      </c>
      <c r="F1243" s="1">
        <v>0</v>
      </c>
      <c r="G1243" s="2">
        <f t="shared" si="24"/>
        <v>7878.0468000000001</v>
      </c>
      <c r="H1243" s="2">
        <f t="shared" si="23"/>
        <v>9.0000000000145519E-2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860653</v>
      </c>
      <c r="D1264" s="1">
        <f>BILANCA!E288</f>
        <v>1175548.6499999999</v>
      </c>
      <c r="E1264" s="1">
        <v>0</v>
      </c>
      <c r="F1264" s="1">
        <v>0</v>
      </c>
      <c r="G1264" s="2">
        <f t="shared" si="24"/>
        <v>902501.83429999999</v>
      </c>
      <c r="H1264" s="2">
        <f t="shared" si="23"/>
        <v>0.35000000009313226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10170752</v>
      </c>
      <c r="D1329" s="1">
        <f>'RAS-funkcijski'!E35</f>
        <v>11716898.279999999</v>
      </c>
      <c r="E1329" s="1">
        <v>0</v>
      </c>
      <c r="F1329" s="1">
        <v>0</v>
      </c>
      <c r="G1329" s="2">
        <f t="shared" si="24"/>
        <v>1041741.0053599998</v>
      </c>
      <c r="H1329" s="2">
        <f t="shared" si="23"/>
        <v>0.27999999932944775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10170752</v>
      </c>
      <c r="D1360" s="1">
        <f>'RAS-funkcijski'!E66</f>
        <v>11716898.279999999</v>
      </c>
      <c r="E1360" s="1">
        <v>0</v>
      </c>
      <c r="F1360" s="1">
        <v>0</v>
      </c>
      <c r="G1360" s="2">
        <f t="shared" si="24"/>
        <v>2083482.0107199997</v>
      </c>
      <c r="H1360" s="2">
        <f t="shared" si="27"/>
        <v>0.27999999932944775</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10170752</v>
      </c>
      <c r="D1361" s="1">
        <f>'RAS-funkcijski'!E67</f>
        <v>11716898.279999999</v>
      </c>
      <c r="E1361" s="1">
        <v>0</v>
      </c>
      <c r="F1361" s="1">
        <v>0</v>
      </c>
      <c r="G1361" s="2">
        <f t="shared" si="24"/>
        <v>2117086.5592800002</v>
      </c>
      <c r="H1361" s="2">
        <f t="shared" si="27"/>
        <v>0.27999999932944775</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10170752</v>
      </c>
      <c r="D1435" s="13">
        <f>'RAS-funkcijski'!E141</f>
        <v>11716898.279999999</v>
      </c>
      <c r="E1435" s="13">
        <v>0</v>
      </c>
      <c r="F1435" s="13">
        <v>0</v>
      </c>
      <c r="G1435" s="14">
        <f t="shared" si="24"/>
        <v>4603823.1527200006</v>
      </c>
      <c r="H1435" s="14">
        <f t="shared" si="27"/>
        <v>0.27999999932944775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860652.8</v>
      </c>
      <c r="D1480" s="6"/>
      <c r="E1480" s="6">
        <v>0</v>
      </c>
      <c r="F1480" s="6">
        <v>0</v>
      </c>
      <c r="G1480" s="7">
        <f t="shared" ref="G1480:G1580" si="34">B1480/1000*C1480</f>
        <v>860.65280000000007</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13559014.869999999</v>
      </c>
      <c r="D1481" s="1">
        <v>0</v>
      </c>
      <c r="E1481" s="1">
        <v>0</v>
      </c>
      <c r="F1481" s="1">
        <v>0</v>
      </c>
      <c r="G1481" s="2">
        <f t="shared" si="34"/>
        <v>27118.029739999998</v>
      </c>
      <c r="H1481" s="2">
        <f t="shared" si="35"/>
        <v>0.13000000081956387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7890.36</v>
      </c>
      <c r="D1482" s="1">
        <v>0</v>
      </c>
      <c r="E1482" s="1">
        <v>0</v>
      </c>
      <c r="F1482" s="1">
        <v>0</v>
      </c>
      <c r="G1482" s="2">
        <f t="shared" si="34"/>
        <v>23.67108</v>
      </c>
      <c r="H1482" s="2">
        <f t="shared" si="35"/>
        <v>0.35999999999967258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13448068.58</v>
      </c>
      <c r="D1483" s="1">
        <v>0</v>
      </c>
      <c r="E1483" s="1">
        <v>0</v>
      </c>
      <c r="F1483" s="1">
        <v>0</v>
      </c>
      <c r="G1483" s="2">
        <f t="shared" si="34"/>
        <v>53792.274320000004</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8222252.1699999999</v>
      </c>
      <c r="D1484" s="1">
        <v>0</v>
      </c>
      <c r="E1484" s="1">
        <v>0</v>
      </c>
      <c r="F1484" s="1">
        <v>0</v>
      </c>
      <c r="G1484" s="2">
        <f t="shared" si="34"/>
        <v>41111.260849999999</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3430667.98</v>
      </c>
      <c r="D1485" s="1">
        <v>0</v>
      </c>
      <c r="E1485" s="1">
        <v>0</v>
      </c>
      <c r="F1485" s="1">
        <v>0</v>
      </c>
      <c r="G1485" s="2">
        <f t="shared" si="34"/>
        <v>20584.007880000001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13499.6</v>
      </c>
      <c r="D1486" s="1">
        <v>0</v>
      </c>
      <c r="E1486" s="1">
        <v>0</v>
      </c>
      <c r="F1486" s="1">
        <v>0</v>
      </c>
      <c r="G1486" s="2">
        <f t="shared" si="34"/>
        <v>94.497200000000007</v>
      </c>
      <c r="H1486" s="2">
        <f t="shared" si="35"/>
        <v>0.3999999999996362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1781648.83</v>
      </c>
      <c r="D1491" s="1">
        <v>0</v>
      </c>
      <c r="E1491" s="1">
        <v>0</v>
      </c>
      <c r="F1491" s="1">
        <v>0</v>
      </c>
      <c r="G1491" s="2">
        <f t="shared" si="34"/>
        <v>21379.785960000001</v>
      </c>
      <c r="H1491" s="2">
        <f t="shared" si="35"/>
        <v>0.16999999992549419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103055.93</v>
      </c>
      <c r="D1492" s="1">
        <v>0</v>
      </c>
      <c r="E1492" s="1">
        <v>0</v>
      </c>
      <c r="F1492" s="1">
        <v>0</v>
      </c>
      <c r="G1492" s="2">
        <f t="shared" si="34"/>
        <v>1339.7270899999999</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13244119.02</v>
      </c>
      <c r="D1499" s="1">
        <v>0</v>
      </c>
      <c r="E1499" s="1">
        <v>0</v>
      </c>
      <c r="F1499" s="1">
        <v>0</v>
      </c>
      <c r="G1499" s="2">
        <f t="shared" si="34"/>
        <v>264882.38040000002</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4168.3</v>
      </c>
      <c r="D1500" s="1">
        <v>0</v>
      </c>
      <c r="E1500" s="1">
        <v>0</v>
      </c>
      <c r="F1500" s="1">
        <v>0</v>
      </c>
      <c r="G1500" s="2">
        <f t="shared" si="34"/>
        <v>87.534300000000016</v>
      </c>
      <c r="H1500" s="2">
        <f t="shared" si="35"/>
        <v>0.3000000000001819</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13136894.789999999</v>
      </c>
      <c r="D1501" s="1">
        <v>0</v>
      </c>
      <c r="E1501" s="1">
        <v>0</v>
      </c>
      <c r="F1501" s="1">
        <v>0</v>
      </c>
      <c r="G1501" s="2">
        <f t="shared" si="34"/>
        <v>289011.68537999998</v>
      </c>
      <c r="H1501" s="2">
        <f t="shared" si="35"/>
        <v>0.21000000089406967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8091759.4100000001</v>
      </c>
      <c r="D1502" s="1">
        <v>0</v>
      </c>
      <c r="E1502" s="1">
        <v>0</v>
      </c>
      <c r="F1502" s="1">
        <v>0</v>
      </c>
      <c r="G1502" s="2">
        <f t="shared" si="34"/>
        <v>186110.46643</v>
      </c>
      <c r="H1502" s="2">
        <f t="shared" si="35"/>
        <v>0.41000000014901161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3415887.69</v>
      </c>
      <c r="D1503" s="1">
        <v>0</v>
      </c>
      <c r="E1503" s="1">
        <v>0</v>
      </c>
      <c r="F1503" s="1">
        <v>0</v>
      </c>
      <c r="G1503" s="2">
        <f t="shared" si="34"/>
        <v>81981.304560000004</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13283.06</v>
      </c>
      <c r="D1504" s="1">
        <v>0</v>
      </c>
      <c r="E1504" s="1">
        <v>0</v>
      </c>
      <c r="F1504" s="1">
        <v>0</v>
      </c>
      <c r="G1504" s="2">
        <f t="shared" si="34"/>
        <v>332.07650000000001</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1615964.63</v>
      </c>
      <c r="D1509" s="1">
        <v>0</v>
      </c>
      <c r="E1509" s="1">
        <v>0</v>
      </c>
      <c r="F1509" s="1">
        <v>0</v>
      </c>
      <c r="G1509" s="2">
        <f t="shared" si="34"/>
        <v>48478.938899999994</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103055.93</v>
      </c>
      <c r="D1510" s="1">
        <v>0</v>
      </c>
      <c r="E1510" s="1">
        <v>0</v>
      </c>
      <c r="F1510" s="1">
        <v>0</v>
      </c>
      <c r="G1510" s="2">
        <f t="shared" si="34"/>
        <v>3194.7338299999997</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1175548.6500000004</v>
      </c>
      <c r="D1517" s="1">
        <v>0</v>
      </c>
      <c r="E1517" s="1">
        <v>0</v>
      </c>
      <c r="F1517" s="1">
        <v>0</v>
      </c>
      <c r="G1517" s="2">
        <f t="shared" si="34"/>
        <v>44670.84870000001</v>
      </c>
      <c r="H1517" s="2">
        <f t="shared" si="35"/>
        <v>0.34999999962747097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1175548.6499999999</v>
      </c>
      <c r="D1576" s="1">
        <v>0</v>
      </c>
      <c r="E1576" s="1">
        <v>0</v>
      </c>
      <c r="F1576" s="1">
        <v>0</v>
      </c>
      <c r="G1576" s="2">
        <f t="shared" si="34"/>
        <v>114028.21905</v>
      </c>
      <c r="H1576" s="2">
        <f t="shared" si="35"/>
        <v>0.35000000009313226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27575.759999999998</v>
      </c>
      <c r="D1577" s="1">
        <v>0</v>
      </c>
      <c r="E1577" s="1">
        <v>0</v>
      </c>
      <c r="F1577" s="1">
        <v>0</v>
      </c>
      <c r="G1577" s="2">
        <f t="shared" si="34"/>
        <v>2702.4244800000001</v>
      </c>
      <c r="H1577" s="2">
        <f t="shared" si="35"/>
        <v>0.24000000000160071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1147972.8899999999</v>
      </c>
      <c r="D1578" s="1">
        <v>0</v>
      </c>
      <c r="E1578" s="1">
        <v>0</v>
      </c>
      <c r="F1578" s="1">
        <v>0</v>
      </c>
      <c r="G1578" s="2">
        <f t="shared" si="34"/>
        <v>113649.31611</v>
      </c>
      <c r="H1578" s="2">
        <f t="shared" si="35"/>
        <v>0.11000000010244548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3068</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3"/>
      <c r="F8" s="314" t="s">
        <v>32</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33</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3"/>
      <c r="F10" s="314" t="s">
        <v>36</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37</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2" t="s">
        <v>41</v>
      </c>
      <c r="C15" s="333"/>
      <c r="D15" s="333"/>
      <c r="E15" s="333"/>
      <c r="F15" s="334"/>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10141603</v>
      </c>
      <c r="I16" s="172">
        <f>'PR-RAS'!E6</f>
        <v>11926110.380000001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10112884</v>
      </c>
      <c r="I17" s="172">
        <f>'PR-RAS'!E151</f>
        <v>11607992.82</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1865927</v>
      </c>
      <c r="I18" s="172">
        <f>'PR-RAS'!E645</f>
        <v>2079151.4300000018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35" t="str">
        <f>BILANCA!B7</f>
        <v>Nefinancijska imovina (šifre 01+02+03+04+05+06)</v>
      </c>
      <c r="C20" s="336"/>
      <c r="D20" s="336"/>
      <c r="E20" s="336"/>
      <c r="F20" s="337"/>
      <c r="G20" s="159" t="str">
        <f>BILANCA!C7</f>
        <v>B002</v>
      </c>
      <c r="H20" s="174">
        <f>BILANCA!D7</f>
        <v>278455</v>
      </c>
      <c r="I20" s="175">
        <f>BILANCA!E7</f>
        <v>323379.11000000051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2700972</v>
      </c>
      <c r="I21" s="177">
        <f>BILANCA!E68</f>
        <v>3647195.81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860653</v>
      </c>
      <c r="I22" s="177">
        <f>BILANCA!E176</f>
        <v>1175548.6499999999</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2118774</v>
      </c>
      <c r="I23" s="179">
        <f>BILANCA!E237</f>
        <v>2795026.27</v>
      </c>
      <c r="J23" s="4"/>
      <c r="K23" s="4"/>
      <c r="L23" s="4"/>
      <c r="M23" s="4"/>
      <c r="N23" s="4"/>
      <c r="O23" s="4"/>
      <c r="P23" s="4"/>
      <c r="Q23" s="4"/>
      <c r="R23" s="4"/>
      <c r="S23" s="4"/>
      <c r="T23" s="4"/>
      <c r="U23" s="4"/>
      <c r="V23" s="4"/>
      <c r="W23" s="4"/>
      <c r="X23" s="4"/>
    </row>
    <row r="24" spans="1:24" ht="12.75" customHeight="1" x14ac:dyDescent="0.2">
      <c r="A24" s="329" t="s">
        <v>45</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10170752</v>
      </c>
      <c r="I25" s="177">
        <f>'RAS-funkcijski'!E35</f>
        <v>11716898.279999999</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10170752</v>
      </c>
      <c r="I28" s="181">
        <f>'RAS-funkcijski'!E141</f>
        <v>11716898.279999999</v>
      </c>
      <c r="J28" s="4"/>
      <c r="K28" s="4"/>
      <c r="L28" s="4"/>
      <c r="M28" s="4"/>
      <c r="N28" s="4"/>
      <c r="O28" s="4"/>
      <c r="P28" s="4"/>
      <c r="Q28" s="4"/>
      <c r="R28" s="4"/>
      <c r="S28" s="4"/>
      <c r="T28" s="4"/>
      <c r="U28" s="4"/>
      <c r="V28" s="4"/>
      <c r="W28" s="4"/>
      <c r="X28" s="4"/>
    </row>
    <row r="29" spans="1:24" ht="12.75" customHeight="1" x14ac:dyDescent="0.2">
      <c r="A29" s="329" t="s">
        <v>36</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35" t="str">
        <f>OBVEZE!B5</f>
        <v>Stanje obveza 1. siječnja (=stanju obveza iz Izvještaja o obvezama na 31. prosinca prethodne godine)</v>
      </c>
      <c r="C33" s="336"/>
      <c r="D33" s="336"/>
      <c r="E33" s="336"/>
      <c r="F33" s="337"/>
      <c r="G33" s="159" t="str">
        <f>OBVEZE!C5</f>
        <v>V001</v>
      </c>
      <c r="H33" s="182" t="s">
        <v>46</v>
      </c>
      <c r="I33" s="183">
        <f>OBVEZE!D5</f>
        <v>860652.8</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46</v>
      </c>
      <c r="I34" s="177">
        <f>OBVEZE!D42</f>
        <v>1175548.6500000004</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46</v>
      </c>
      <c r="I36" s="181">
        <f>OBVEZE!D101</f>
        <v>1175548.6499999999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47</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708" zoomScaleNormal="100" workbookViewId="0">
      <selection activeCell="E721" sqref="E72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10141603</v>
      </c>
      <c r="E6" s="53">
        <f>E7+E44+E50+E82+E106+E124+E133+E139</f>
        <v>11926110.380000001</v>
      </c>
      <c r="F6" s="54">
        <f t="shared" ref="F6:F131" si="0">IF(D6&lt;&gt;0,IF(E6/D6&gt;=100,"&gt;&gt;100",E6/D6*100),"-")</f>
        <v>117.59591042954453</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1393405</v>
      </c>
      <c r="E50" s="53">
        <f>E51+E54+E59+E62+E65+E68+E71+E74+E77</f>
        <v>1761374.71</v>
      </c>
      <c r="F50" s="54">
        <f t="shared" si="0"/>
        <v>126.40795102644242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1259600</v>
      </c>
      <c r="E54" s="53">
        <f t="shared" si="11"/>
        <v>1644461.71</v>
      </c>
      <c r="F54" s="54">
        <f t="shared" si="0"/>
        <v>130.55427993013654</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1259600</v>
      </c>
      <c r="E57" s="244">
        <v>1644461.71</v>
      </c>
      <c r="F57" s="54">
        <f t="shared" si="0"/>
        <v>130.55427993013654</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133805</v>
      </c>
      <c r="E77" s="53">
        <f t="shared" si="18"/>
        <v>116913</v>
      </c>
      <c r="F77" s="54">
        <f t="shared" si="0"/>
        <v>87.375658607675348</v>
      </c>
    </row>
    <row r="78" spans="1:6" ht="12.75" customHeight="1" x14ac:dyDescent="0.2">
      <c r="A78" s="55">
        <v>6391</v>
      </c>
      <c r="B78" s="87" t="s">
        <v>199</v>
      </c>
      <c r="C78" s="52" t="s">
        <v>200</v>
      </c>
      <c r="D78" s="244">
        <v>133805</v>
      </c>
      <c r="E78" s="244">
        <v>116913</v>
      </c>
      <c r="F78" s="54">
        <f t="shared" si="0"/>
        <v>87.375658607675348</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188</v>
      </c>
      <c r="E82" s="53">
        <f t="shared" si="19"/>
        <v>367.90000000000003</v>
      </c>
      <c r="F82" s="54">
        <f t="shared" si="0"/>
        <v>195.69148936170217</v>
      </c>
    </row>
    <row r="83" spans="1:6" ht="12.75" customHeight="1" x14ac:dyDescent="0.2">
      <c r="A83" s="55">
        <v>641</v>
      </c>
      <c r="B83" s="87" t="s">
        <v>209</v>
      </c>
      <c r="C83" s="52" t="s">
        <v>210</v>
      </c>
      <c r="D83" s="53">
        <f t="shared" ref="D83:E83" si="20">SUM(D84:D90)</f>
        <v>188</v>
      </c>
      <c r="E83" s="53">
        <f t="shared" si="20"/>
        <v>367.90000000000003</v>
      </c>
      <c r="F83" s="54">
        <f t="shared" si="0"/>
        <v>195.69148936170217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188</v>
      </c>
      <c r="E85" s="244">
        <v>36.35</v>
      </c>
      <c r="F85" s="54">
        <f t="shared" si="0"/>
        <v>19.335106382978722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331.55</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1403.1</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1403.1</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1403.1</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1855219</v>
      </c>
      <c r="E124" s="53">
        <f t="shared" si="27"/>
        <v>2942873.61</v>
      </c>
      <c r="F124" s="54">
        <f t="shared" si="0"/>
        <v>158.62675026506304</v>
      </c>
    </row>
    <row r="125" spans="1:6" ht="12.75" customHeight="1" x14ac:dyDescent="0.2">
      <c r="A125" s="55">
        <v>661</v>
      </c>
      <c r="B125" s="88" t="s">
        <v>293</v>
      </c>
      <c r="C125" s="52" t="s">
        <v>294</v>
      </c>
      <c r="D125" s="53">
        <f t="shared" ref="D125:E125" si="28">SUM(D126:D127)</f>
        <v>1814317</v>
      </c>
      <c r="E125" s="53">
        <f t="shared" si="28"/>
        <v>2868743.79</v>
      </c>
      <c r="F125" s="54">
        <f t="shared" si="0"/>
        <v>158.11700987203449</v>
      </c>
    </row>
    <row r="126" spans="1:6" ht="12.75" customHeight="1" x14ac:dyDescent="0.2">
      <c r="A126" s="55">
        <v>6614</v>
      </c>
      <c r="B126" s="88" t="s">
        <v>295</v>
      </c>
      <c r="C126" s="52" t="s">
        <v>296</v>
      </c>
      <c r="D126" s="244">
        <v>10399</v>
      </c>
      <c r="E126" s="244">
        <v>10251.52</v>
      </c>
      <c r="F126" s="54">
        <f t="shared" si="0"/>
        <v>98.581786710260616</v>
      </c>
    </row>
    <row r="127" spans="1:6" ht="12.75" customHeight="1" x14ac:dyDescent="0.2">
      <c r="A127" s="55">
        <v>6615</v>
      </c>
      <c r="B127" s="88" t="s">
        <v>297</v>
      </c>
      <c r="C127" s="52" t="s">
        <v>298</v>
      </c>
      <c r="D127" s="244">
        <v>1803918</v>
      </c>
      <c r="E127" s="244">
        <v>2858492.27</v>
      </c>
      <c r="F127" s="54">
        <f t="shared" si="0"/>
        <v>158.46021105172184</v>
      </c>
    </row>
    <row r="128" spans="1:6" ht="24" x14ac:dyDescent="0.2">
      <c r="A128" s="55">
        <v>663</v>
      </c>
      <c r="B128" s="233" t="s">
        <v>299</v>
      </c>
      <c r="C128" s="52" t="s">
        <v>300</v>
      </c>
      <c r="D128" s="53">
        <f t="shared" ref="D128:E128" si="29">SUM(D129:D132)</f>
        <v>40902</v>
      </c>
      <c r="E128" s="53">
        <f t="shared" si="29"/>
        <v>74129.820000000007</v>
      </c>
      <c r="F128" s="54">
        <f t="shared" si="0"/>
        <v>181.2376411911398</v>
      </c>
    </row>
    <row r="129" spans="1:6" ht="12.75" customHeight="1" x14ac:dyDescent="0.2">
      <c r="A129" s="55">
        <v>6631</v>
      </c>
      <c r="B129" s="88" t="s">
        <v>301</v>
      </c>
      <c r="C129" s="52" t="s">
        <v>302</v>
      </c>
      <c r="D129" s="244">
        <v>40902</v>
      </c>
      <c r="E129" s="244">
        <v>74129.820000000007</v>
      </c>
      <c r="F129" s="54">
        <f t="shared" si="0"/>
        <v>181.2376411911398</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6884544</v>
      </c>
      <c r="E133" s="53">
        <f t="shared" si="30"/>
        <v>7214342.7599999998</v>
      </c>
      <c r="F133" s="54">
        <f t="shared" ref="F133:F223" si="31">IF(D133&lt;&gt;0,IF(E133/D133&gt;=100,"&gt;&gt;100",E133/D133*100),"-")</f>
        <v>104.79042272080765</v>
      </c>
    </row>
    <row r="134" spans="1:6" ht="24" x14ac:dyDescent="0.2">
      <c r="A134" s="55">
        <v>671</v>
      </c>
      <c r="B134" s="234" t="s">
        <v>311</v>
      </c>
      <c r="C134" s="52" t="s">
        <v>312</v>
      </c>
      <c r="D134" s="53">
        <f t="shared" ref="D134:E134" si="32">SUM(D135:D137)</f>
        <v>6884544</v>
      </c>
      <c r="E134" s="53">
        <f t="shared" si="32"/>
        <v>7214342.7599999998</v>
      </c>
      <c r="F134" s="54">
        <f t="shared" si="31"/>
        <v>104.79042272080765</v>
      </c>
    </row>
    <row r="135" spans="1:6" ht="12.75" customHeight="1" x14ac:dyDescent="0.2">
      <c r="A135" s="55">
        <v>6711</v>
      </c>
      <c r="B135" s="87" t="s">
        <v>313</v>
      </c>
      <c r="C135" s="52" t="s">
        <v>314</v>
      </c>
      <c r="D135" s="244">
        <v>6884544</v>
      </c>
      <c r="E135" s="244">
        <v>7214342.7599999998</v>
      </c>
      <c r="F135" s="54">
        <f t="shared" si="31"/>
        <v>104.79042272080765</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8247</v>
      </c>
      <c r="E139" s="53">
        <f t="shared" si="33"/>
        <v>5748.3</v>
      </c>
      <c r="F139" s="54">
        <f t="shared" si="31"/>
        <v>69.701709712622772</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8247</v>
      </c>
      <c r="E150" s="244">
        <v>5748.3</v>
      </c>
      <c r="F150" s="54">
        <f t="shared" si="31"/>
        <v>69.701709712622772</v>
      </c>
    </row>
    <row r="151" spans="1:6" ht="12.75" customHeight="1" x14ac:dyDescent="0.2">
      <c r="A151" s="55">
        <v>3</v>
      </c>
      <c r="B151" s="87" t="s">
        <v>345</v>
      </c>
      <c r="C151" s="52" t="s">
        <v>53</v>
      </c>
      <c r="D151" s="53">
        <f t="shared" ref="D151:E151" si="35">D152+D163+D196+D215+D224+D252+D263</f>
        <v>10112884</v>
      </c>
      <c r="E151" s="53">
        <f t="shared" si="35"/>
        <v>11607992.82</v>
      </c>
      <c r="F151" s="54">
        <f t="shared" si="31"/>
        <v>114.78419825640242</v>
      </c>
    </row>
    <row r="152" spans="1:6" ht="12.75" customHeight="1" x14ac:dyDescent="0.2">
      <c r="A152" s="55">
        <v>31</v>
      </c>
      <c r="B152" s="87" t="s">
        <v>346</v>
      </c>
      <c r="C152" s="52" t="s">
        <v>347</v>
      </c>
      <c r="D152" s="53">
        <f t="shared" ref="D152:E152" si="36">D153+D158+D159</f>
        <v>7263966</v>
      </c>
      <c r="E152" s="53">
        <f t="shared" si="36"/>
        <v>8156419.7000000002</v>
      </c>
      <c r="F152" s="54">
        <f t="shared" si="31"/>
        <v>112.28603905910353</v>
      </c>
    </row>
    <row r="153" spans="1:6" ht="12.75" customHeight="1" x14ac:dyDescent="0.2">
      <c r="A153" s="55">
        <v>311</v>
      </c>
      <c r="B153" s="87" t="s">
        <v>348</v>
      </c>
      <c r="C153" s="52" t="s">
        <v>349</v>
      </c>
      <c r="D153" s="53">
        <f t="shared" ref="D153:E153" si="37">SUM(D154:D157)</f>
        <v>5986192</v>
      </c>
      <c r="E153" s="53">
        <f t="shared" si="37"/>
        <v>6625422.6200000001</v>
      </c>
      <c r="F153" s="54">
        <f t="shared" si="31"/>
        <v>110.67841826657082</v>
      </c>
    </row>
    <row r="154" spans="1:6" ht="12.75" customHeight="1" x14ac:dyDescent="0.2">
      <c r="A154" s="55">
        <v>3111</v>
      </c>
      <c r="B154" s="87" t="s">
        <v>350</v>
      </c>
      <c r="C154" s="52" t="s">
        <v>351</v>
      </c>
      <c r="D154" s="244">
        <v>5986192</v>
      </c>
      <c r="E154" s="244">
        <v>6100479</v>
      </c>
      <c r="F154" s="54">
        <f t="shared" si="31"/>
        <v>101.90917698597038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524943.62</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290052</v>
      </c>
      <c r="E158" s="244">
        <v>437802.58</v>
      </c>
      <c r="F158" s="54">
        <f t="shared" si="31"/>
        <v>150.9393419111056</v>
      </c>
    </row>
    <row r="159" spans="1:6" ht="12.75" customHeight="1" x14ac:dyDescent="0.2">
      <c r="A159" s="55">
        <v>313</v>
      </c>
      <c r="B159" s="87" t="s">
        <v>360</v>
      </c>
      <c r="C159" s="52" t="s">
        <v>361</v>
      </c>
      <c r="D159" s="53">
        <f t="shared" ref="D159:E159" si="38">SUM(D160:D162)</f>
        <v>987722</v>
      </c>
      <c r="E159" s="53">
        <f t="shared" si="38"/>
        <v>1093194.5</v>
      </c>
      <c r="F159" s="54">
        <f t="shared" si="31"/>
        <v>110.67835889045703</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987722</v>
      </c>
      <c r="E161" s="244">
        <v>1093194.5</v>
      </c>
      <c r="F161" s="54">
        <f t="shared" si="31"/>
        <v>110.67835889045703</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2825466</v>
      </c>
      <c r="E163" s="53">
        <f t="shared" si="39"/>
        <v>3426570.71</v>
      </c>
      <c r="F163" s="54">
        <f t="shared" si="31"/>
        <v>121.27453347518605</v>
      </c>
    </row>
    <row r="164" spans="1:6" ht="12.75" customHeight="1" x14ac:dyDescent="0.2">
      <c r="A164" s="55">
        <v>321</v>
      </c>
      <c r="B164" s="87" t="s">
        <v>369</v>
      </c>
      <c r="C164" s="52" t="s">
        <v>370</v>
      </c>
      <c r="D164" s="53">
        <f t="shared" ref="D164:E164" si="40">SUM(D165:D168)</f>
        <v>176189</v>
      </c>
      <c r="E164" s="53">
        <f t="shared" si="40"/>
        <v>407424.55</v>
      </c>
      <c r="F164" s="54">
        <f t="shared" si="31"/>
        <v>231.24289825130967</v>
      </c>
    </row>
    <row r="165" spans="1:6" ht="12.75" customHeight="1" x14ac:dyDescent="0.2">
      <c r="A165" s="55">
        <v>3211</v>
      </c>
      <c r="B165" s="87" t="s">
        <v>371</v>
      </c>
      <c r="C165" s="52" t="s">
        <v>372</v>
      </c>
      <c r="D165" s="244">
        <v>79467</v>
      </c>
      <c r="E165" s="244">
        <v>215286.48</v>
      </c>
      <c r="F165" s="54">
        <f t="shared" si="31"/>
        <v>270.91305825059464</v>
      </c>
    </row>
    <row r="166" spans="1:6" ht="12.75" customHeight="1" x14ac:dyDescent="0.2">
      <c r="A166" s="55">
        <v>3212</v>
      </c>
      <c r="B166" s="87" t="s">
        <v>373</v>
      </c>
      <c r="C166" s="52" t="s">
        <v>374</v>
      </c>
      <c r="D166" s="244">
        <v>83730</v>
      </c>
      <c r="E166" s="244">
        <v>111298.26</v>
      </c>
      <c r="F166" s="54">
        <f t="shared" si="31"/>
        <v>132.92518810462198</v>
      </c>
    </row>
    <row r="167" spans="1:6" ht="12.75" customHeight="1" x14ac:dyDescent="0.2">
      <c r="A167" s="55">
        <v>3213</v>
      </c>
      <c r="B167" s="87" t="s">
        <v>375</v>
      </c>
      <c r="C167" s="52" t="s">
        <v>376</v>
      </c>
      <c r="D167" s="244">
        <v>10734</v>
      </c>
      <c r="E167" s="244">
        <v>79900.81</v>
      </c>
      <c r="F167" s="54">
        <f t="shared" si="31"/>
        <v>744.37125023290469</v>
      </c>
    </row>
    <row r="168" spans="1:6" ht="12.75" customHeight="1" x14ac:dyDescent="0.2">
      <c r="A168" s="55">
        <v>3214</v>
      </c>
      <c r="B168" s="87" t="s">
        <v>377</v>
      </c>
      <c r="C168" s="52" t="s">
        <v>378</v>
      </c>
      <c r="D168" s="244">
        <v>2258</v>
      </c>
      <c r="E168" s="244">
        <v>939</v>
      </c>
      <c r="F168" s="54">
        <f t="shared" si="31"/>
        <v>41.585473870682023</v>
      </c>
    </row>
    <row r="169" spans="1:6" ht="12.75" customHeight="1" x14ac:dyDescent="0.2">
      <c r="A169" s="55">
        <v>322</v>
      </c>
      <c r="B169" s="87" t="s">
        <v>379</v>
      </c>
      <c r="C169" s="52" t="s">
        <v>380</v>
      </c>
      <c r="D169" s="53">
        <f t="shared" ref="D169:E169" si="41">SUM(D170:D176)</f>
        <v>143526</v>
      </c>
      <c r="E169" s="53">
        <f t="shared" si="41"/>
        <v>252545.86</v>
      </c>
      <c r="F169" s="54">
        <f t="shared" si="31"/>
        <v>175.95826540139069</v>
      </c>
    </row>
    <row r="170" spans="1:6" ht="12.75" customHeight="1" x14ac:dyDescent="0.2">
      <c r="A170" s="55">
        <v>3221</v>
      </c>
      <c r="B170" s="87" t="s">
        <v>381</v>
      </c>
      <c r="C170" s="52" t="s">
        <v>382</v>
      </c>
      <c r="D170" s="244">
        <v>27198</v>
      </c>
      <c r="E170" s="244">
        <v>56415.85</v>
      </c>
      <c r="F170" s="54">
        <f t="shared" si="31"/>
        <v>207.4264651812633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97983</v>
      </c>
      <c r="E172" s="244">
        <v>171352.72</v>
      </c>
      <c r="F172" s="54">
        <f t="shared" si="31"/>
        <v>174.8800506210261</v>
      </c>
    </row>
    <row r="173" spans="1:6" ht="12.75" customHeight="1" x14ac:dyDescent="0.2">
      <c r="A173" s="55">
        <v>3224</v>
      </c>
      <c r="B173" s="87" t="s">
        <v>387</v>
      </c>
      <c r="C173" s="52" t="s">
        <v>388</v>
      </c>
      <c r="D173" s="244">
        <v>2024</v>
      </c>
      <c r="E173" s="244">
        <v>6522.49</v>
      </c>
      <c r="F173" s="54">
        <f t="shared" si="31"/>
        <v>322.25741106719369</v>
      </c>
    </row>
    <row r="174" spans="1:6" ht="12.75" customHeight="1" x14ac:dyDescent="0.2">
      <c r="A174" s="55">
        <v>3225</v>
      </c>
      <c r="B174" s="87" t="s">
        <v>389</v>
      </c>
      <c r="C174" s="52" t="s">
        <v>390</v>
      </c>
      <c r="D174" s="244">
        <v>15822</v>
      </c>
      <c r="E174" s="244">
        <v>17656.3</v>
      </c>
      <c r="F174" s="54">
        <f t="shared" si="31"/>
        <v>111.59335103021108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499</v>
      </c>
      <c r="E176" s="244">
        <v>598.5</v>
      </c>
      <c r="F176" s="54">
        <f t="shared" si="31"/>
        <v>119.93987975951903</v>
      </c>
    </row>
    <row r="177" spans="1:6" ht="12.75" customHeight="1" x14ac:dyDescent="0.2">
      <c r="A177" s="55">
        <v>323</v>
      </c>
      <c r="B177" s="87" t="s">
        <v>395</v>
      </c>
      <c r="C177" s="52" t="s">
        <v>396</v>
      </c>
      <c r="D177" s="53">
        <f t="shared" ref="D177:E177" si="42">SUM(D178:D186)</f>
        <v>2332421</v>
      </c>
      <c r="E177" s="53">
        <f t="shared" si="42"/>
        <v>2610551.84</v>
      </c>
      <c r="F177" s="54">
        <f t="shared" si="31"/>
        <v>111.92455564411399</v>
      </c>
    </row>
    <row r="178" spans="1:6" ht="12.75" customHeight="1" x14ac:dyDescent="0.2">
      <c r="A178" s="55">
        <v>3231</v>
      </c>
      <c r="B178" s="87" t="s">
        <v>397</v>
      </c>
      <c r="C178" s="52" t="s">
        <v>398</v>
      </c>
      <c r="D178" s="244">
        <v>39862</v>
      </c>
      <c r="E178" s="244">
        <v>39592.94</v>
      </c>
      <c r="F178" s="54">
        <f t="shared" si="31"/>
        <v>99.325021323566304</v>
      </c>
    </row>
    <row r="179" spans="1:6" ht="12.75" customHeight="1" x14ac:dyDescent="0.2">
      <c r="A179" s="55">
        <v>3232</v>
      </c>
      <c r="B179" s="87" t="s">
        <v>399</v>
      </c>
      <c r="C179" s="52" t="s">
        <v>400</v>
      </c>
      <c r="D179" s="244">
        <v>271978</v>
      </c>
      <c r="E179" s="244">
        <v>186341.46</v>
      </c>
      <c r="F179" s="54">
        <f t="shared" si="31"/>
        <v>68.513431233408582</v>
      </c>
    </row>
    <row r="180" spans="1:6" ht="12.75" customHeight="1" x14ac:dyDescent="0.2">
      <c r="A180" s="55">
        <v>3233</v>
      </c>
      <c r="B180" s="87" t="s">
        <v>401</v>
      </c>
      <c r="C180" s="52" t="s">
        <v>402</v>
      </c>
      <c r="D180" s="244">
        <v>14183</v>
      </c>
      <c r="E180" s="244">
        <v>19935.39</v>
      </c>
      <c r="F180" s="54">
        <f t="shared" si="31"/>
        <v>140.55834449693293</v>
      </c>
    </row>
    <row r="181" spans="1:6" ht="12.75" customHeight="1" x14ac:dyDescent="0.2">
      <c r="A181" s="55">
        <v>3234</v>
      </c>
      <c r="B181" s="87" t="s">
        <v>403</v>
      </c>
      <c r="C181" s="52" t="s">
        <v>404</v>
      </c>
      <c r="D181" s="244">
        <v>18676</v>
      </c>
      <c r="E181" s="244">
        <v>17432.490000000002</v>
      </c>
      <c r="F181" s="54">
        <f t="shared" si="31"/>
        <v>93.341668451488545</v>
      </c>
    </row>
    <row r="182" spans="1:6" ht="12.75" customHeight="1" x14ac:dyDescent="0.2">
      <c r="A182" s="55">
        <v>3235</v>
      </c>
      <c r="B182" s="87" t="s">
        <v>405</v>
      </c>
      <c r="C182" s="52" t="s">
        <v>406</v>
      </c>
      <c r="D182" s="244">
        <v>162342</v>
      </c>
      <c r="E182" s="244">
        <v>140120.9</v>
      </c>
      <c r="F182" s="54">
        <f t="shared" si="31"/>
        <v>86.312168138867335</v>
      </c>
    </row>
    <row r="183" spans="1:6" ht="12.75" customHeight="1" x14ac:dyDescent="0.2">
      <c r="A183" s="55">
        <v>3236</v>
      </c>
      <c r="B183" s="87" t="s">
        <v>407</v>
      </c>
      <c r="C183" s="52" t="s">
        <v>408</v>
      </c>
      <c r="D183" s="244">
        <v>39300</v>
      </c>
      <c r="E183" s="244">
        <v>3560</v>
      </c>
      <c r="F183" s="54">
        <f t="shared" si="31"/>
        <v>9.0585241730279904</v>
      </c>
    </row>
    <row r="184" spans="1:6" ht="12.75" customHeight="1" x14ac:dyDescent="0.2">
      <c r="A184" s="55">
        <v>3237</v>
      </c>
      <c r="B184" s="87" t="s">
        <v>409</v>
      </c>
      <c r="C184" s="52" t="s">
        <v>410</v>
      </c>
      <c r="D184" s="244">
        <v>1684627</v>
      </c>
      <c r="E184" s="244">
        <v>2054729.64</v>
      </c>
      <c r="F184" s="54">
        <f t="shared" si="31"/>
        <v>121.96941162643125</v>
      </c>
    </row>
    <row r="185" spans="1:6" ht="12.75" customHeight="1" x14ac:dyDescent="0.2">
      <c r="A185" s="55">
        <v>3238</v>
      </c>
      <c r="B185" s="87" t="s">
        <v>411</v>
      </c>
      <c r="C185" s="52" t="s">
        <v>412</v>
      </c>
      <c r="D185" s="244">
        <v>11784</v>
      </c>
      <c r="E185" s="244">
        <v>10040.030000000001</v>
      </c>
      <c r="F185" s="54">
        <f t="shared" si="31"/>
        <v>85.2005261371351</v>
      </c>
    </row>
    <row r="186" spans="1:6" ht="12.75" customHeight="1" x14ac:dyDescent="0.2">
      <c r="A186" s="55">
        <v>3239</v>
      </c>
      <c r="B186" s="87" t="s">
        <v>413</v>
      </c>
      <c r="C186" s="52" t="s">
        <v>414</v>
      </c>
      <c r="D186" s="244">
        <v>89669</v>
      </c>
      <c r="E186" s="244">
        <v>138798.99</v>
      </c>
      <c r="F186" s="54">
        <f t="shared" si="31"/>
        <v>154.79038463683099</v>
      </c>
    </row>
    <row r="187" spans="1:6" ht="12.75" customHeight="1" x14ac:dyDescent="0.2">
      <c r="A187" s="55">
        <v>324</v>
      </c>
      <c r="B187" s="87" t="s">
        <v>415</v>
      </c>
      <c r="C187" s="52" t="s">
        <v>416</v>
      </c>
      <c r="D187" s="244">
        <v>7680</v>
      </c>
      <c r="E187" s="244">
        <v>15854.95</v>
      </c>
      <c r="F187" s="54">
        <f t="shared" si="31"/>
        <v>206.44466145833334</v>
      </c>
    </row>
    <row r="188" spans="1:6" ht="12.75" customHeight="1" x14ac:dyDescent="0.2">
      <c r="A188" s="55">
        <v>329</v>
      </c>
      <c r="B188" s="87" t="s">
        <v>417</v>
      </c>
      <c r="C188" s="52" t="s">
        <v>418</v>
      </c>
      <c r="D188" s="53">
        <f t="shared" ref="D188:E188" si="43">SUM(D189:D195)</f>
        <v>165650</v>
      </c>
      <c r="E188" s="53">
        <f t="shared" si="43"/>
        <v>140193.51</v>
      </c>
      <c r="F188" s="54">
        <f t="shared" si="31"/>
        <v>84.63236341684275</v>
      </c>
    </row>
    <row r="189" spans="1:6" ht="12.75" customHeight="1" x14ac:dyDescent="0.2">
      <c r="A189" s="55">
        <v>3291</v>
      </c>
      <c r="B189" s="234" t="s">
        <v>419</v>
      </c>
      <c r="C189" s="52" t="s">
        <v>420</v>
      </c>
      <c r="D189" s="244">
        <v>44430</v>
      </c>
      <c r="E189" s="244">
        <v>33806.44</v>
      </c>
      <c r="F189" s="54">
        <f t="shared" si="31"/>
        <v>76.089218996173756</v>
      </c>
    </row>
    <row r="190" spans="1:6" ht="12.75" customHeight="1" x14ac:dyDescent="0.2">
      <c r="A190" s="55">
        <v>3292</v>
      </c>
      <c r="B190" s="87" t="s">
        <v>421</v>
      </c>
      <c r="C190" s="52" t="s">
        <v>422</v>
      </c>
      <c r="D190" s="244">
        <v>12033</v>
      </c>
      <c r="E190" s="244">
        <v>12812.46</v>
      </c>
      <c r="F190" s="54">
        <f t="shared" si="31"/>
        <v>106.47768636250309</v>
      </c>
    </row>
    <row r="191" spans="1:6" ht="12.75" customHeight="1" x14ac:dyDescent="0.2">
      <c r="A191" s="55">
        <v>3293</v>
      </c>
      <c r="B191" s="87" t="s">
        <v>423</v>
      </c>
      <c r="C191" s="52" t="s">
        <v>424</v>
      </c>
      <c r="D191" s="244">
        <v>55014</v>
      </c>
      <c r="E191" s="244">
        <v>45928.92</v>
      </c>
      <c r="F191" s="54">
        <f t="shared" si="31"/>
        <v>83.485876322390666</v>
      </c>
    </row>
    <row r="192" spans="1:6" ht="12.75" customHeight="1" x14ac:dyDescent="0.2">
      <c r="A192" s="55">
        <v>3294</v>
      </c>
      <c r="B192" s="87" t="s">
        <v>425</v>
      </c>
      <c r="C192" s="52" t="s">
        <v>426</v>
      </c>
      <c r="D192" s="244">
        <v>24258</v>
      </c>
      <c r="E192" s="244">
        <v>24158.400000000001</v>
      </c>
      <c r="F192" s="54">
        <f t="shared" si="31"/>
        <v>99.58941380163246</v>
      </c>
    </row>
    <row r="193" spans="1:6" ht="12.75" customHeight="1" x14ac:dyDescent="0.2">
      <c r="A193" s="55">
        <v>3295</v>
      </c>
      <c r="B193" s="87" t="s">
        <v>427</v>
      </c>
      <c r="C193" s="52" t="s">
        <v>428</v>
      </c>
      <c r="D193" s="244">
        <v>16199</v>
      </c>
      <c r="E193" s="244">
        <v>23426.6</v>
      </c>
      <c r="F193" s="54">
        <f t="shared" si="31"/>
        <v>144.61756898573987</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13716</v>
      </c>
      <c r="E195" s="244">
        <v>60.69</v>
      </c>
      <c r="F195" s="54">
        <f t="shared" si="31"/>
        <v>0.4424759405074366</v>
      </c>
    </row>
    <row r="196" spans="1:6" ht="12.75" customHeight="1" x14ac:dyDescent="0.2">
      <c r="A196" s="55">
        <v>34</v>
      </c>
      <c r="B196" s="234" t="s">
        <v>433</v>
      </c>
      <c r="C196" s="52" t="s">
        <v>434</v>
      </c>
      <c r="D196" s="53">
        <f t="shared" ref="D196:E196" si="44">D197+D202+D210</f>
        <v>23452</v>
      </c>
      <c r="E196" s="53">
        <f t="shared" si="44"/>
        <v>23002.41</v>
      </c>
      <c r="F196" s="54">
        <f t="shared" si="31"/>
        <v>98.082935357325596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23452</v>
      </c>
      <c r="E210" s="53">
        <f t="shared" si="47"/>
        <v>23002.41</v>
      </c>
      <c r="F210" s="54">
        <f t="shared" si="31"/>
        <v>98.082935357325596</v>
      </c>
    </row>
    <row r="211" spans="1:6" ht="12.75" customHeight="1" x14ac:dyDescent="0.2">
      <c r="A211" s="55">
        <v>3431</v>
      </c>
      <c r="B211" s="234" t="s">
        <v>463</v>
      </c>
      <c r="C211" s="52" t="s">
        <v>464</v>
      </c>
      <c r="D211" s="244">
        <v>11294</v>
      </c>
      <c r="E211" s="244">
        <v>13499.6</v>
      </c>
      <c r="F211" s="54">
        <f t="shared" si="31"/>
        <v>119.52895342659819</v>
      </c>
    </row>
    <row r="212" spans="1:6" ht="12.75" customHeight="1" x14ac:dyDescent="0.2">
      <c r="A212" s="55">
        <v>3432</v>
      </c>
      <c r="B212" s="87" t="s">
        <v>465</v>
      </c>
      <c r="C212" s="52" t="s">
        <v>466</v>
      </c>
      <c r="D212" s="244">
        <v>12158</v>
      </c>
      <c r="E212" s="244">
        <v>9502.76</v>
      </c>
      <c r="F212" s="54">
        <f t="shared" si="31"/>
        <v>78.160552722487253</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v>0.05</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2000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2000</v>
      </c>
      <c r="F264" s="54" t="str">
        <f t="shared" si="69"/>
        <v>-</v>
      </c>
    </row>
    <row r="265" spans="1:6" ht="12.75" customHeight="1" x14ac:dyDescent="0.2">
      <c r="A265" s="55">
        <v>3811</v>
      </c>
      <c r="B265" s="87" t="s">
        <v>567</v>
      </c>
      <c r="C265" s="52" t="s">
        <v>568</v>
      </c>
      <c r="D265" s="244"/>
      <c r="E265" s="244">
        <v>2000</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47840</v>
      </c>
      <c r="E285" s="244">
        <v>64250.82</v>
      </c>
      <c r="F285" s="54">
        <f t="shared" ref="F285:F296" si="76">IF(D285&lt;&gt;0,IF(E285/D285&gt;=100,"&gt;&gt;100",E285/D285*100),"-")</f>
        <v>134.30355351170567</v>
      </c>
    </row>
    <row r="286" spans="1:6" ht="12.75" customHeight="1" x14ac:dyDescent="0.2">
      <c r="A286" s="55" t="s">
        <v>606</v>
      </c>
      <c r="B286" s="87" t="s">
        <v>609</v>
      </c>
      <c r="C286" s="52" t="s">
        <v>610</v>
      </c>
      <c r="D286" s="244">
        <v>41160</v>
      </c>
      <c r="E286" s="244">
        <v>58401.29</v>
      </c>
      <c r="F286" s="54">
        <f t="shared" si="76"/>
        <v>141.88845966958212</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6680</v>
      </c>
      <c r="E288" s="53">
        <f t="shared" si="78"/>
        <v>5849.5299999999988</v>
      </c>
      <c r="F288" s="54">
        <f t="shared" si="76"/>
        <v>87.567814371257469</v>
      </c>
    </row>
    <row r="289" spans="1:6" ht="12.75" customHeight="1" x14ac:dyDescent="0.2">
      <c r="A289" s="55" t="s">
        <v>606</v>
      </c>
      <c r="B289" s="87" t="s">
        <v>615</v>
      </c>
      <c r="C289" s="52" t="s">
        <v>616</v>
      </c>
      <c r="D289" s="53">
        <f t="shared" ref="D289:E289" si="79">D151-D287+D288</f>
        <v>10119564</v>
      </c>
      <c r="E289" s="53">
        <f t="shared" si="79"/>
        <v>11613842.35</v>
      </c>
      <c r="F289" s="54">
        <f t="shared" si="76"/>
        <v>114.76623251752743</v>
      </c>
    </row>
    <row r="290" spans="1:6" ht="12.75" customHeight="1" x14ac:dyDescent="0.2">
      <c r="A290" s="55" t="s">
        <v>606</v>
      </c>
      <c r="B290" s="87" t="s">
        <v>617</v>
      </c>
      <c r="C290" s="52" t="s">
        <v>618</v>
      </c>
      <c r="D290" s="53">
        <f>IF(D6&gt;=D289,D6-D289,0)</f>
        <v>22039</v>
      </c>
      <c r="E290" s="53">
        <f>IF(E6&gt;=E289,E6-E289,0)</f>
        <v>312268.03000000119</v>
      </c>
      <c r="F290" s="54">
        <f t="shared" si="76"/>
        <v>1416.8883796905541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1891264</v>
      </c>
      <c r="E292" s="244">
        <v>1866895.01</v>
      </c>
      <c r="F292" s="54">
        <f t="shared" si="76"/>
        <v>98.711497178606479</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v>439502.4</v>
      </c>
      <c r="F294" s="54" t="str">
        <f t="shared" si="76"/>
        <v>-</v>
      </c>
    </row>
    <row r="295" spans="1:6" ht="24" x14ac:dyDescent="0.2">
      <c r="A295" s="55">
        <v>9661</v>
      </c>
      <c r="B295" s="87" t="s">
        <v>627</v>
      </c>
      <c r="C295" s="52" t="s">
        <v>628</v>
      </c>
      <c r="D295" s="244"/>
      <c r="E295" s="244">
        <v>439502.4</v>
      </c>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3812</v>
      </c>
      <c r="E298" s="53">
        <f t="shared" si="80"/>
        <v>3044.32</v>
      </c>
      <c r="F298" s="54">
        <f t="shared" ref="F298:F418" si="81">IF(D298&lt;&gt;0,IF(E298/D298&gt;=100,"&gt;&gt;100",E298/D298*100),"-")</f>
        <v>79.861490031479548</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3812</v>
      </c>
      <c r="E311" s="53">
        <f t="shared" si="85"/>
        <v>3044.32</v>
      </c>
      <c r="F311" s="54">
        <f t="shared" si="81"/>
        <v>79.861490031479548</v>
      </c>
    </row>
    <row r="312" spans="1:6" ht="12.75" customHeight="1" x14ac:dyDescent="0.2">
      <c r="A312" s="55">
        <v>721</v>
      </c>
      <c r="B312" s="87" t="s">
        <v>660</v>
      </c>
      <c r="C312" s="52" t="s">
        <v>661</v>
      </c>
      <c r="D312" s="53">
        <f t="shared" ref="D312:E312" si="86">SUM(D313:D316)</f>
        <v>3292</v>
      </c>
      <c r="E312" s="53">
        <f t="shared" si="86"/>
        <v>2864.32</v>
      </c>
      <c r="F312" s="54">
        <f t="shared" si="81"/>
        <v>87.008505467800731</v>
      </c>
    </row>
    <row r="313" spans="1:6" ht="12.75" customHeight="1" x14ac:dyDescent="0.2">
      <c r="A313" s="55">
        <v>7211</v>
      </c>
      <c r="B313" s="87" t="s">
        <v>662</v>
      </c>
      <c r="C313" s="52" t="s">
        <v>663</v>
      </c>
      <c r="D313" s="244">
        <v>3292</v>
      </c>
      <c r="E313" s="244">
        <v>2864.32</v>
      </c>
      <c r="F313" s="54">
        <f t="shared" si="81"/>
        <v>87.008505467800731</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520</v>
      </c>
      <c r="E317" s="53">
        <f t="shared" si="87"/>
        <v>180</v>
      </c>
      <c r="F317" s="54">
        <f t="shared" si="81"/>
        <v>34.615384615384613</v>
      </c>
    </row>
    <row r="318" spans="1:6" ht="12.75" customHeight="1" x14ac:dyDescent="0.2">
      <c r="A318" s="55">
        <v>7221</v>
      </c>
      <c r="B318" s="87" t="s">
        <v>672</v>
      </c>
      <c r="C318" s="52" t="s">
        <v>673</v>
      </c>
      <c r="D318" s="244">
        <v>520</v>
      </c>
      <c r="E318" s="244">
        <v>180</v>
      </c>
      <c r="F318" s="54">
        <f t="shared" si="81"/>
        <v>34.615384615384613</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51188</v>
      </c>
      <c r="E350" s="53">
        <f t="shared" si="95"/>
        <v>103055.93</v>
      </c>
      <c r="F350" s="54">
        <f t="shared" si="81"/>
        <v>201.3282996014691</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51188</v>
      </c>
      <c r="E363" s="53">
        <f t="shared" si="99"/>
        <v>103055.93</v>
      </c>
      <c r="F363" s="54">
        <f t="shared" si="81"/>
        <v>201.3282996014691</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51188</v>
      </c>
      <c r="E369" s="53">
        <f t="shared" si="101"/>
        <v>103055.93</v>
      </c>
      <c r="F369" s="54">
        <f t="shared" si="81"/>
        <v>201.3282996014691</v>
      </c>
    </row>
    <row r="370" spans="1:6" ht="12.75" customHeight="1" x14ac:dyDescent="0.2">
      <c r="A370" s="55">
        <v>4221</v>
      </c>
      <c r="B370" s="87" t="s">
        <v>672</v>
      </c>
      <c r="C370" s="52" t="s">
        <v>764</v>
      </c>
      <c r="D370" s="244">
        <v>51188</v>
      </c>
      <c r="E370" s="244">
        <v>75168.929999999993</v>
      </c>
      <c r="F370" s="54">
        <f t="shared" si="81"/>
        <v>146.8487340782996</v>
      </c>
    </row>
    <row r="371" spans="1:6" ht="12.75" customHeight="1" x14ac:dyDescent="0.2">
      <c r="A371" s="55">
        <v>4222</v>
      </c>
      <c r="B371" s="87" t="s">
        <v>765</v>
      </c>
      <c r="C371" s="52" t="s">
        <v>766</v>
      </c>
      <c r="D371" s="244"/>
      <c r="E371" s="244">
        <v>17917</v>
      </c>
      <c r="F371" s="54" t="str">
        <f t="shared" si="81"/>
        <v>-</v>
      </c>
    </row>
    <row r="372" spans="1:6" ht="12.75" customHeight="1" x14ac:dyDescent="0.2">
      <c r="A372" s="55">
        <v>4223</v>
      </c>
      <c r="B372" s="87" t="s">
        <v>676</v>
      </c>
      <c r="C372" s="52" t="s">
        <v>767</v>
      </c>
      <c r="D372" s="244"/>
      <c r="E372" s="244">
        <v>9970</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47376</v>
      </c>
      <c r="E408" s="53">
        <f t="shared" si="111"/>
        <v>100011.60999999999</v>
      </c>
      <c r="F408" s="54">
        <f t="shared" si="81"/>
        <v>211.10184481594052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v>15556</v>
      </c>
      <c r="E411" s="244">
        <v>7372.09</v>
      </c>
      <c r="F411" s="54">
        <f t="shared" si="81"/>
        <v>47.390653124196454</v>
      </c>
    </row>
    <row r="412" spans="1:6" ht="12.75" customHeight="1" x14ac:dyDescent="0.2">
      <c r="A412" s="55" t="s">
        <v>606</v>
      </c>
      <c r="B412" s="87" t="s">
        <v>827</v>
      </c>
      <c r="C412" s="52" t="s">
        <v>828</v>
      </c>
      <c r="D412" s="53">
        <f>D6+D298</f>
        <v>10145415</v>
      </c>
      <c r="E412" s="53">
        <f>E6+E298</f>
        <v>11929154.700000001</v>
      </c>
      <c r="F412" s="54">
        <f t="shared" si="81"/>
        <v>117.58173224062298</v>
      </c>
    </row>
    <row r="413" spans="1:6" ht="12.75" customHeight="1" x14ac:dyDescent="0.2">
      <c r="A413" s="55" t="s">
        <v>606</v>
      </c>
      <c r="B413" s="87" t="s">
        <v>829</v>
      </c>
      <c r="C413" s="52" t="s">
        <v>830</v>
      </c>
      <c r="D413" s="53">
        <f t="shared" ref="D413:E413" si="112">D289+D350</f>
        <v>10170752</v>
      </c>
      <c r="E413" s="53">
        <f t="shared" si="112"/>
        <v>11716898.279999999</v>
      </c>
      <c r="F413" s="54">
        <f t="shared" si="81"/>
        <v>115.20188753004695</v>
      </c>
    </row>
    <row r="414" spans="1:6" ht="12.75" customHeight="1" x14ac:dyDescent="0.2">
      <c r="A414" s="55" t="s">
        <v>606</v>
      </c>
      <c r="B414" s="87" t="s">
        <v>831</v>
      </c>
      <c r="C414" s="52" t="s">
        <v>832</v>
      </c>
      <c r="D414" s="53">
        <f t="shared" ref="D414:E414" si="113">IF(D412&gt;=D413,D412-D413,0)</f>
        <v>0</v>
      </c>
      <c r="E414" s="53">
        <f t="shared" si="113"/>
        <v>212256.42000000179</v>
      </c>
      <c r="F414" s="54" t="str">
        <f t="shared" si="81"/>
        <v>-</v>
      </c>
    </row>
    <row r="415" spans="1:6" ht="12.75" customHeight="1" x14ac:dyDescent="0.2">
      <c r="A415" s="55" t="s">
        <v>606</v>
      </c>
      <c r="B415" s="87" t="s">
        <v>833</v>
      </c>
      <c r="C415" s="52" t="s">
        <v>834</v>
      </c>
      <c r="D415" s="53">
        <f t="shared" ref="D415:E415" si="114">IF(D413&gt;=D412,D413-D412,0)</f>
        <v>25337</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1891264</v>
      </c>
      <c r="E416" s="53">
        <f t="shared" si="115"/>
        <v>1866895.01</v>
      </c>
      <c r="F416" s="54">
        <f t="shared" si="81"/>
        <v>98.711497178606479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15556</v>
      </c>
      <c r="E418" s="64">
        <f t="shared" si="117"/>
        <v>446874.49000000005</v>
      </c>
      <c r="F418" s="59">
        <f t="shared" si="81"/>
        <v>2872.6825019285166</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10145415</v>
      </c>
      <c r="E639" s="53">
        <f t="shared" si="180"/>
        <v>11929154.700000001</v>
      </c>
      <c r="F639" s="54">
        <f t="shared" si="119"/>
        <v>117.58173224062298</v>
      </c>
    </row>
    <row r="640" spans="1:6" ht="12.75" customHeight="1" x14ac:dyDescent="0.2">
      <c r="A640" s="55" t="s">
        <v>606</v>
      </c>
      <c r="B640" s="87" t="s">
        <v>1275</v>
      </c>
      <c r="C640" s="52" t="s">
        <v>1276</v>
      </c>
      <c r="D640" s="53">
        <f t="shared" ref="D640:E640" si="181">D413+D528</f>
        <v>10170752</v>
      </c>
      <c r="E640" s="53">
        <f t="shared" si="181"/>
        <v>11716898.279999999</v>
      </c>
      <c r="F640" s="54">
        <f t="shared" si="119"/>
        <v>115.20188753004695</v>
      </c>
    </row>
    <row r="641" spans="1:6" ht="12.75" customHeight="1" x14ac:dyDescent="0.2">
      <c r="A641" s="55" t="s">
        <v>606</v>
      </c>
      <c r="B641" s="87" t="s">
        <v>1277</v>
      </c>
      <c r="C641" s="52" t="s">
        <v>1278</v>
      </c>
      <c r="D641" s="53">
        <f t="shared" ref="D641:E641" si="182">IF(D639&gt;=D640,D639-D640,0)</f>
        <v>0</v>
      </c>
      <c r="E641" s="53">
        <f t="shared" si="182"/>
        <v>212256.42000000179</v>
      </c>
      <c r="F641" s="54" t="str">
        <f t="shared" si="119"/>
        <v>-</v>
      </c>
    </row>
    <row r="642" spans="1:6" ht="12.75" customHeight="1" x14ac:dyDescent="0.2">
      <c r="A642" s="55" t="s">
        <v>606</v>
      </c>
      <c r="B642" s="87" t="s">
        <v>1279</v>
      </c>
      <c r="C642" s="52" t="s">
        <v>1280</v>
      </c>
      <c r="D642" s="53">
        <f t="shared" ref="D642:E642" si="183">IF(D640&gt;=D639,D640-D639,0)</f>
        <v>25337</v>
      </c>
      <c r="E642" s="53">
        <f t="shared" si="183"/>
        <v>0</v>
      </c>
      <c r="F642" s="54">
        <f t="shared" si="119"/>
        <v>0</v>
      </c>
    </row>
    <row r="643" spans="1:6" ht="24" x14ac:dyDescent="0.2">
      <c r="A643" s="62" t="s">
        <v>1281</v>
      </c>
      <c r="B643" s="87" t="s">
        <v>1282</v>
      </c>
      <c r="C643" s="63" t="s">
        <v>1281</v>
      </c>
      <c r="D643" s="53">
        <f t="shared" ref="D643:E643" si="184">IF(D416-D417+D637-D638&gt;=0,D416-D417+D637-D638,0)</f>
        <v>1891264</v>
      </c>
      <c r="E643" s="53">
        <f t="shared" si="184"/>
        <v>1866895.01</v>
      </c>
      <c r="F643" s="54">
        <f t="shared" si="119"/>
        <v>98.711497178606479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1865927</v>
      </c>
      <c r="E645" s="53">
        <f t="shared" si="186"/>
        <v>2079151.4300000018</v>
      </c>
      <c r="F645" s="54">
        <f t="shared" si="119"/>
        <v>111.42726537533365</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574116</v>
      </c>
      <c r="E647" s="245">
        <v>633883.48</v>
      </c>
      <c r="F647" s="59">
        <f t="shared" si="119"/>
        <v>110.41034912805077</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2031751</v>
      </c>
      <c r="E649" s="244">
        <v>2048260</v>
      </c>
      <c r="F649" s="54">
        <f t="shared" ref="F649:F724" si="188">IF(D649&lt;&gt;0,IF(E649/D649&gt;=100,"&gt;&gt;100",E649/D649*100),"-")</f>
        <v>100.81255035681045</v>
      </c>
    </row>
    <row r="650" spans="1:6" ht="12.75" customHeight="1" x14ac:dyDescent="0.2">
      <c r="A650" s="55" t="s">
        <v>1294</v>
      </c>
      <c r="B650" s="87" t="s">
        <v>1295</v>
      </c>
      <c r="C650" s="52" t="s">
        <v>1294</v>
      </c>
      <c r="D650" s="244">
        <v>13703471</v>
      </c>
      <c r="E650" s="244">
        <v>13972806.99</v>
      </c>
      <c r="F650" s="54">
        <f t="shared" si="188"/>
        <v>101.96545816749641</v>
      </c>
    </row>
    <row r="651" spans="1:6" ht="12.75" customHeight="1" x14ac:dyDescent="0.2">
      <c r="A651" s="55" t="s">
        <v>1296</v>
      </c>
      <c r="B651" s="87" t="s">
        <v>1297</v>
      </c>
      <c r="C651" s="52" t="s">
        <v>1296</v>
      </c>
      <c r="D651" s="244">
        <v>13686962</v>
      </c>
      <c r="E651" s="244">
        <v>13597569.539999999</v>
      </c>
      <c r="F651" s="54">
        <f t="shared" si="188"/>
        <v>99.346878730283606</v>
      </c>
    </row>
    <row r="652" spans="1:6" ht="24" x14ac:dyDescent="0.2">
      <c r="A652" s="55">
        <v>11</v>
      </c>
      <c r="B652" s="87" t="s">
        <v>1298</v>
      </c>
      <c r="C652" s="52" t="s">
        <v>1299</v>
      </c>
      <c r="D652" s="53">
        <f t="shared" ref="D652:E652" si="189">+D649+D650-D651</f>
        <v>2048260</v>
      </c>
      <c r="E652" s="53">
        <f t="shared" si="189"/>
        <v>2423497.4500000011</v>
      </c>
      <c r="F652" s="54">
        <f t="shared" si="188"/>
        <v>118.31981535547251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32</v>
      </c>
      <c r="E654" s="266">
        <v>31</v>
      </c>
      <c r="F654" s="54">
        <f t="shared" si="188"/>
        <v>96.875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32</v>
      </c>
      <c r="E656" s="266">
        <v>30</v>
      </c>
      <c r="F656" s="54">
        <f t="shared" si="188"/>
        <v>93.75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v>1403.1</v>
      </c>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15794</v>
      </c>
      <c r="E716" s="244">
        <v>15794.02</v>
      </c>
      <c r="F716" s="54">
        <f t="shared" si="188"/>
        <v>100.00012663036597</v>
      </c>
    </row>
    <row r="717" spans="1:6" ht="12.75" customHeight="1" x14ac:dyDescent="0.2">
      <c r="A717" s="55">
        <v>31215</v>
      </c>
      <c r="B717" s="87" t="s">
        <v>1411</v>
      </c>
      <c r="C717" s="52" t="s">
        <v>1412</v>
      </c>
      <c r="D717" s="244">
        <v>7210</v>
      </c>
      <c r="E717" s="244">
        <v>8896.17</v>
      </c>
      <c r="F717" s="54">
        <f t="shared" si="188"/>
        <v>123.38654646324549</v>
      </c>
    </row>
    <row r="718" spans="1:6" ht="12.75" customHeight="1" x14ac:dyDescent="0.2">
      <c r="A718" s="55">
        <v>32121</v>
      </c>
      <c r="B718" s="87" t="s">
        <v>1413</v>
      </c>
      <c r="C718" s="52" t="s">
        <v>1414</v>
      </c>
      <c r="D718" s="244">
        <v>83730</v>
      </c>
      <c r="E718" s="244">
        <v>111298.26</v>
      </c>
      <c r="F718" s="54">
        <f t="shared" si="188"/>
        <v>132.92518810462198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37800</v>
      </c>
      <c r="E720" s="244">
        <v>2860</v>
      </c>
      <c r="F720" s="54">
        <f t="shared" si="188"/>
        <v>7.5661375661375665</v>
      </c>
    </row>
    <row r="721" spans="1:6" ht="12.75" customHeight="1" x14ac:dyDescent="0.2">
      <c r="A721" s="55" t="s">
        <v>1419</v>
      </c>
      <c r="B721" s="87" t="s">
        <v>1420</v>
      </c>
      <c r="C721" s="52" t="s">
        <v>1419</v>
      </c>
      <c r="D721" s="244">
        <v>1122191</v>
      </c>
      <c r="E721" s="244">
        <v>1547264.05</v>
      </c>
      <c r="F721" s="54">
        <f t="shared" si="188"/>
        <v>137.87885039177823</v>
      </c>
    </row>
    <row r="722" spans="1:6" ht="12.75" customHeight="1" x14ac:dyDescent="0.2">
      <c r="A722" s="55" t="s">
        <v>1421</v>
      </c>
      <c r="B722" s="87" t="s">
        <v>1422</v>
      </c>
      <c r="C722" s="52" t="s">
        <v>1421</v>
      </c>
      <c r="D722" s="244"/>
      <c r="E722" s="244">
        <v>52902.59</v>
      </c>
      <c r="F722" s="54" t="str">
        <f t="shared" si="188"/>
        <v>-</v>
      </c>
    </row>
    <row r="723" spans="1:6" ht="12.75" customHeight="1" x14ac:dyDescent="0.2">
      <c r="A723" s="55" t="s">
        <v>1423</v>
      </c>
      <c r="B723" s="87" t="s">
        <v>1424</v>
      </c>
      <c r="C723" s="52" t="s">
        <v>1423</v>
      </c>
      <c r="D723" s="244">
        <v>6181</v>
      </c>
      <c r="E723" s="244">
        <v>4212.62</v>
      </c>
      <c r="F723" s="54">
        <f t="shared" si="188"/>
        <v>68.154343957288461</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44430</v>
      </c>
      <c r="E725" s="244">
        <v>33806.44</v>
      </c>
      <c r="F725" s="54">
        <f t="shared" ref="F725:F979" si="190">IF(D725&lt;&gt;0,IF(E725/D725&gt;=100,"&gt;&gt;100",E725/D725*100),"-")</f>
        <v>76.089218996173756</v>
      </c>
    </row>
    <row r="726" spans="1:6" ht="12.75" customHeight="1" x14ac:dyDescent="0.2">
      <c r="A726" s="55" t="s">
        <v>1429</v>
      </c>
      <c r="B726" s="87" t="s">
        <v>1430</v>
      </c>
      <c r="C726" s="52" t="s">
        <v>1429</v>
      </c>
      <c r="D726" s="244">
        <v>630</v>
      </c>
      <c r="E726" s="244">
        <v>1409.32</v>
      </c>
      <c r="F726" s="54">
        <f t="shared" si="190"/>
        <v>223.7015873015873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v>2000</v>
      </c>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E268" sqref="E2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2979427</v>
      </c>
      <c r="E6" s="231">
        <f t="shared" si="0"/>
        <v>3970574.9200000004</v>
      </c>
      <c r="F6" s="232">
        <f t="shared" ref="F6:F260" si="1">IF(D6&gt;0,IF(E6/D6&gt;=100,"&gt;&gt;100",E6/D6*100),"-")</f>
        <v>133.26639384015786</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278455</v>
      </c>
      <c r="E7" s="106">
        <f t="shared" si="2"/>
        <v>323379.11000000051</v>
      </c>
      <c r="F7" s="95">
        <f t="shared" si="1"/>
        <v>116.13334650123019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18759</v>
      </c>
      <c r="E10" s="249">
        <v>18759.650000000001</v>
      </c>
      <c r="F10" s="95">
        <f t="shared" si="1"/>
        <v>100.00346500346502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18759</v>
      </c>
      <c r="E11" s="249">
        <v>18759.650000000001</v>
      </c>
      <c r="F11" s="95">
        <f t="shared" si="1"/>
        <v>100.00346500346502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237295</v>
      </c>
      <c r="E12" s="106">
        <f t="shared" si="3"/>
        <v>264977.82000000053</v>
      </c>
      <c r="F12" s="95">
        <f t="shared" si="1"/>
        <v>111.66599380517943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151274</v>
      </c>
      <c r="E19" s="106">
        <f t="shared" si="5"/>
        <v>180717.50000000047</v>
      </c>
      <c r="F19" s="95">
        <f t="shared" si="1"/>
        <v>119.46368840646804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2150422</v>
      </c>
      <c r="E20" s="249">
        <v>2190307.2000000002</v>
      </c>
      <c r="F20" s="95">
        <f t="shared" si="1"/>
        <v>101.8547615305275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55768</v>
      </c>
      <c r="E21" s="249">
        <v>63501.62</v>
      </c>
      <c r="F21" s="95">
        <f t="shared" si="1"/>
        <v>113.86748673074165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125513</v>
      </c>
      <c r="E22" s="249">
        <v>133892.69</v>
      </c>
      <c r="F22" s="95">
        <f t="shared" si="1"/>
        <v>106.67635225036452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3687</v>
      </c>
      <c r="E26" s="249">
        <v>3687</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2184116</v>
      </c>
      <c r="E28" s="249">
        <v>2210671.0099999998</v>
      </c>
      <c r="F28" s="95">
        <f t="shared" si="1"/>
        <v>101.21582415952265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80597</v>
      </c>
      <c r="E35" s="106">
        <f t="shared" si="7"/>
        <v>79442.720000000088</v>
      </c>
      <c r="F35" s="95">
        <f t="shared" si="1"/>
        <v>98.567837512562619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580364</v>
      </c>
      <c r="E36" s="249">
        <v>580363.77</v>
      </c>
      <c r="F36" s="95">
        <f t="shared" si="1"/>
        <v>99.999960369699011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96632</v>
      </c>
      <c r="E37" s="249">
        <v>96632.31</v>
      </c>
      <c r="F37" s="95">
        <f t="shared" si="1"/>
        <v>100.00032080470238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596399</v>
      </c>
      <c r="E40" s="249">
        <v>597553.36</v>
      </c>
      <c r="F40" s="95">
        <f t="shared" si="1"/>
        <v>100.19355498584002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5424</v>
      </c>
      <c r="E45" s="106">
        <f t="shared" si="9"/>
        <v>4817.6000000000058</v>
      </c>
      <c r="F45" s="95">
        <f t="shared" si="1"/>
        <v>88.820058997050253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136783</v>
      </c>
      <c r="E47" s="249">
        <v>136782.70000000001</v>
      </c>
      <c r="F47" s="95">
        <f t="shared" si="1"/>
        <v>99.999780674499021</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131359</v>
      </c>
      <c r="E50" s="249">
        <v>131965.1</v>
      </c>
      <c r="F50" s="95">
        <f t="shared" si="1"/>
        <v>100.46140728842335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87812</v>
      </c>
      <c r="E54" s="249">
        <v>84538.13</v>
      </c>
      <c r="F54" s="95">
        <f t="shared" si="1"/>
        <v>96.271728237598509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87812</v>
      </c>
      <c r="E55" s="249">
        <v>84538.13</v>
      </c>
      <c r="F55" s="95">
        <f t="shared" si="1"/>
        <v>96.271728237598509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41160</v>
      </c>
      <c r="E63" s="106">
        <f t="shared" si="12"/>
        <v>58401.29</v>
      </c>
      <c r="F63" s="95">
        <f t="shared" si="1"/>
        <v>141.88845966958212</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41160</v>
      </c>
      <c r="E65" s="249">
        <v>58401.29</v>
      </c>
      <c r="F65" s="95">
        <f t="shared" si="1"/>
        <v>141.88845966958212</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2700972</v>
      </c>
      <c r="E68" s="106">
        <f t="shared" si="13"/>
        <v>3647195.81</v>
      </c>
      <c r="F68" s="95">
        <f t="shared" si="1"/>
        <v>135.03271451906943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2048260</v>
      </c>
      <c r="E69" s="106">
        <f t="shared" si="14"/>
        <v>2423497.4500000002</v>
      </c>
      <c r="F69" s="95">
        <f t="shared" si="1"/>
        <v>118.31981535547247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2047561</v>
      </c>
      <c r="E70" s="106">
        <f t="shared" si="15"/>
        <v>2423497.4500000002</v>
      </c>
      <c r="F70" s="95">
        <f t="shared" si="1"/>
        <v>118.36020758355919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2047561</v>
      </c>
      <c r="E72" s="249">
        <v>2423497.4500000002</v>
      </c>
      <c r="F72" s="95">
        <f t="shared" si="1"/>
        <v>118.36020758355919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699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63040</v>
      </c>
      <c r="E78" s="106">
        <f>E79+SUM(E82:E84)-E85+E86</f>
        <v>33064.79</v>
      </c>
      <c r="F78" s="95">
        <f t="shared" si="1"/>
        <v>52.450491751269034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34152</v>
      </c>
      <c r="E84" s="249">
        <v>1215.55</v>
      </c>
      <c r="F84" s="95">
        <f t="shared" si="1"/>
        <v>3.5592351838838132</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28888</v>
      </c>
      <c r="E86" s="249">
        <v>31849.24</v>
      </c>
      <c r="F86" s="95">
        <f t="shared" si="1"/>
        <v>110.25076156189422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549378</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549378</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15556</v>
      </c>
      <c r="E164" s="106">
        <f t="shared" si="28"/>
        <v>7372.09</v>
      </c>
      <c r="F164" s="95">
        <f t="shared" si="1"/>
        <v>47.390653124196454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15556</v>
      </c>
      <c r="E166" s="249">
        <v>7372.09</v>
      </c>
      <c r="F166" s="95">
        <f t="shared" si="1"/>
        <v>47.390653124196454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574116</v>
      </c>
      <c r="E170" s="106">
        <f t="shared" si="29"/>
        <v>633883.48</v>
      </c>
      <c r="F170" s="95">
        <f t="shared" si="1"/>
        <v>110.41034912805077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38738</v>
      </c>
      <c r="E171" s="249">
        <v>34104.81</v>
      </c>
      <c r="F171" s="95">
        <f t="shared" si="1"/>
        <v>88.039676803139031</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535378</v>
      </c>
      <c r="E173" s="249">
        <v>599778.67000000004</v>
      </c>
      <c r="F173" s="95">
        <f t="shared" si="1"/>
        <v>112.02900941017376</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2979427</v>
      </c>
      <c r="E175" s="106">
        <f t="shared" si="30"/>
        <v>3970574.92</v>
      </c>
      <c r="F175" s="95">
        <f t="shared" si="1"/>
        <v>133.26639384015786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860653</v>
      </c>
      <c r="E176" s="106">
        <f t="shared" si="31"/>
        <v>1175548.6499999999</v>
      </c>
      <c r="F176" s="95">
        <f t="shared" si="1"/>
        <v>136.58799190846949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860653</v>
      </c>
      <c r="E177" s="106">
        <f t="shared" si="32"/>
        <v>1175548.6499999999</v>
      </c>
      <c r="F177" s="95">
        <f t="shared" si="1"/>
        <v>136.58799190846949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528569</v>
      </c>
      <c r="E178" s="249">
        <v>659061.32999999996</v>
      </c>
      <c r="F178" s="95">
        <f t="shared" si="1"/>
        <v>124.68785153877732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226843</v>
      </c>
      <c r="E179" s="249">
        <v>241623.56</v>
      </c>
      <c r="F179" s="95">
        <f t="shared" si="1"/>
        <v>106.51576641113016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851</v>
      </c>
      <c r="E180" s="106">
        <f t="shared" si="33"/>
        <v>1067.6400000000001</v>
      </c>
      <c r="F180" s="95">
        <f t="shared" si="1"/>
        <v>125.45710928319625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851</v>
      </c>
      <c r="E183" s="249">
        <v>1067.6400000000001</v>
      </c>
      <c r="F183" s="95">
        <f t="shared" si="1"/>
        <v>125.45710928319625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104390</v>
      </c>
      <c r="E188" s="249">
        <v>273796.12</v>
      </c>
      <c r="F188" s="95">
        <f t="shared" si="1"/>
        <v>262.28194271481942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2118774</v>
      </c>
      <c r="E237" s="106">
        <f t="shared" si="41"/>
        <v>2795026.27</v>
      </c>
      <c r="F237" s="95">
        <f t="shared" si="1"/>
        <v>131.91714972904143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237295</v>
      </c>
      <c r="E238" s="106">
        <f t="shared" si="42"/>
        <v>264977.82</v>
      </c>
      <c r="F238" s="95">
        <f t="shared" si="1"/>
        <v>111.66599380517921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237295</v>
      </c>
      <c r="E239" s="106">
        <f t="shared" si="43"/>
        <v>264977.82</v>
      </c>
      <c r="F239" s="95">
        <f t="shared" si="1"/>
        <v>111.66599380517921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203628</v>
      </c>
      <c r="E240" s="249">
        <v>255853.51</v>
      </c>
      <c r="F240" s="95">
        <f t="shared" si="1"/>
        <v>125.64750918341289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33667</v>
      </c>
      <c r="E241" s="249">
        <v>9124.31</v>
      </c>
      <c r="F241" s="95">
        <f t="shared" si="1"/>
        <v>27.101642557994477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1865927</v>
      </c>
      <c r="E245" s="106">
        <f t="shared" si="45"/>
        <v>2079151.43</v>
      </c>
      <c r="F245" s="95">
        <f t="shared" si="1"/>
        <v>111.42726537533353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1913303</v>
      </c>
      <c r="E246" s="106">
        <f t="shared" si="46"/>
        <v>2179163.04</v>
      </c>
      <c r="F246" s="95">
        <f t="shared" si="1"/>
        <v>113.89534433385617</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1913303</v>
      </c>
      <c r="E247" s="249">
        <v>2179163.04</v>
      </c>
      <c r="F247" s="95">
        <f t="shared" si="1"/>
        <v>113.89534433385617</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47376</v>
      </c>
      <c r="E250" s="106">
        <f t="shared" si="47"/>
        <v>100011.61</v>
      </c>
      <c r="F250" s="95">
        <f t="shared" si="1"/>
        <v>211.10184481594055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47376</v>
      </c>
      <c r="E252" s="249">
        <v>100011.61</v>
      </c>
      <c r="F252" s="95">
        <f t="shared" si="1"/>
        <v>211.10184481594055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4</v>
      </c>
      <c r="E254" s="249">
        <v>277.38</v>
      </c>
      <c r="F254" s="95">
        <f t="shared" si="1"/>
        <v>6934.5</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v>443802.31</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15556</v>
      </c>
      <c r="E256" s="249">
        <v>7372.09</v>
      </c>
      <c r="F256" s="95">
        <f t="shared" si="1"/>
        <v>47.390653124196454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806701</v>
      </c>
      <c r="E259" s="106">
        <f t="shared" si="49"/>
        <v>564950.72</v>
      </c>
      <c r="F259" s="95">
        <f t="shared" si="1"/>
        <v>70.032232512417863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806701</v>
      </c>
      <c r="E260" s="250">
        <v>564950.72</v>
      </c>
      <c r="F260" s="99">
        <f t="shared" si="1"/>
        <v>70.032232512417863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549378</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15556</v>
      </c>
      <c r="E267" s="249">
        <v>7372.09</v>
      </c>
      <c r="F267" s="95">
        <f t="shared" si="50"/>
        <v>47.390653124196454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860653</v>
      </c>
      <c r="E288" s="249">
        <v>1175548.6499999999</v>
      </c>
      <c r="F288" s="95">
        <f t="shared" si="50"/>
        <v>136.58799190846949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2" workbookViewId="0">
      <selection activeCell="D68" sqref="D6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10170752</v>
      </c>
      <c r="E35" s="83">
        <f t="shared" si="7"/>
        <v>11716898.279999999</v>
      </c>
      <c r="F35" s="65">
        <f t="shared" si="1"/>
        <v>115.20188753004695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10170752</v>
      </c>
      <c r="E66" s="83">
        <f t="shared" si="14"/>
        <v>11716898.279999999</v>
      </c>
      <c r="F66" s="65">
        <f t="shared" si="1"/>
        <v>115.20188753004695</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10170752</v>
      </c>
      <c r="E67" s="251">
        <v>11716898.279999999</v>
      </c>
      <c r="F67" s="65">
        <f t="shared" si="1"/>
        <v>115.20188753004695</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10170752</v>
      </c>
      <c r="E141" s="108">
        <f t="shared" si="28"/>
        <v>11716898.279999999</v>
      </c>
      <c r="F141" s="84">
        <f t="shared" si="1"/>
        <v>115.20188753004695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E10" sqref="E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69"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860652.8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13559014.869999999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7890.36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13448068.58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8222252.1699999999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3430667.98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13499.6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1781648.83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103055.93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13244119.02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4168.3</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13136894.789999999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8091759.4100000001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3415887.69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13283.06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1615964.63</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103055.93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1175548.6500000004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1175548.6499999999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v>27575.759999999998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1147972.8899999999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3068</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8"/>
      <c r="D2" s="4"/>
      <c r="E2" s="4"/>
      <c r="F2" s="4"/>
      <c r="G2" s="4"/>
      <c r="H2" s="4"/>
      <c r="I2" s="4"/>
      <c r="J2" s="4"/>
      <c r="K2" s="4"/>
      <c r="L2" s="4"/>
      <c r="M2" s="4"/>
      <c r="N2" s="4"/>
      <c r="O2" s="4"/>
      <c r="P2" s="4"/>
      <c r="Q2" s="4"/>
    </row>
    <row r="3" spans="1:17" ht="18.75" customHeight="1" x14ac:dyDescent="0.2">
      <c r="A3" s="42" t="s">
        <v>3300</v>
      </c>
      <c r="B3" s="382" t="s">
        <v>3301</v>
      </c>
      <c r="C3" s="378"/>
      <c r="D3" s="4"/>
      <c r="E3" s="4"/>
      <c r="F3" s="4"/>
      <c r="G3" s="4"/>
      <c r="H3" s="4"/>
      <c r="I3" s="4"/>
      <c r="J3" s="4"/>
      <c r="K3" s="4"/>
      <c r="L3" s="4"/>
      <c r="M3" s="4"/>
      <c r="N3" s="4"/>
      <c r="O3" s="4"/>
      <c r="P3" s="4"/>
      <c r="Q3" s="4"/>
    </row>
    <row r="4" spans="1:17" ht="37.5" hidden="1" customHeight="1" x14ac:dyDescent="0.2">
      <c r="A4" s="43" t="s">
        <v>3302</v>
      </c>
      <c r="B4" s="377" t="s">
        <v>3303</v>
      </c>
      <c r="C4" s="378"/>
      <c r="D4" s="4"/>
      <c r="E4" s="4"/>
      <c r="F4" s="4"/>
      <c r="G4" s="4"/>
      <c r="H4" s="4"/>
      <c r="I4" s="4"/>
      <c r="J4" s="4"/>
      <c r="K4" s="4"/>
      <c r="L4" s="4"/>
      <c r="M4" s="4"/>
      <c r="N4" s="4"/>
      <c r="O4" s="4"/>
      <c r="P4" s="4"/>
      <c r="Q4" s="4"/>
    </row>
    <row r="5" spans="1:17" ht="48" hidden="1" customHeight="1" x14ac:dyDescent="0.2">
      <c r="A5" s="43" t="s">
        <v>3302</v>
      </c>
      <c r="B5" s="377" t="s">
        <v>3304</v>
      </c>
      <c r="C5" s="378"/>
      <c r="D5" s="4"/>
      <c r="E5" s="4"/>
      <c r="F5" s="4"/>
      <c r="G5" s="4"/>
      <c r="H5" s="4"/>
      <c r="I5" s="4"/>
      <c r="J5" s="4"/>
      <c r="K5" s="4"/>
      <c r="L5" s="4"/>
      <c r="M5" s="4"/>
      <c r="N5" s="4"/>
      <c r="O5" s="4"/>
      <c r="P5" s="4"/>
      <c r="Q5" s="4"/>
    </row>
    <row r="6" spans="1:17" ht="59.25" hidden="1" customHeight="1" x14ac:dyDescent="0.2">
      <c r="A6" s="43" t="s">
        <v>3302</v>
      </c>
      <c r="B6" s="377" t="s">
        <v>3305</v>
      </c>
      <c r="C6" s="378"/>
      <c r="D6" s="4"/>
      <c r="E6" s="4"/>
      <c r="F6" s="4"/>
      <c r="G6" s="4"/>
      <c r="H6" s="4"/>
      <c r="I6" s="4"/>
      <c r="J6" s="4"/>
      <c r="K6" s="4"/>
      <c r="L6" s="4"/>
      <c r="M6" s="4"/>
      <c r="N6" s="4"/>
      <c r="O6" s="4"/>
      <c r="P6" s="4"/>
      <c r="Q6" s="4"/>
    </row>
    <row r="7" spans="1:17" ht="48" hidden="1" customHeight="1" x14ac:dyDescent="0.2">
      <c r="A7" s="43" t="s">
        <v>3306</v>
      </c>
      <c r="B7" s="377" t="s">
        <v>3307</v>
      </c>
      <c r="C7" s="378"/>
      <c r="D7" s="4"/>
      <c r="E7" s="4"/>
      <c r="F7" s="4"/>
      <c r="G7" s="4"/>
      <c r="H7" s="4"/>
      <c r="I7" s="4"/>
      <c r="J7" s="4"/>
      <c r="K7" s="4"/>
      <c r="L7" s="4"/>
      <c r="M7" s="4"/>
      <c r="N7" s="4"/>
      <c r="O7" s="4"/>
      <c r="P7" s="4"/>
      <c r="Q7" s="4"/>
    </row>
    <row r="8" spans="1:17" ht="41.25" hidden="1" customHeight="1" x14ac:dyDescent="0.2">
      <c r="A8" s="43" t="s">
        <v>3308</v>
      </c>
      <c r="B8" s="377" t="s">
        <v>3309</v>
      </c>
      <c r="C8" s="378"/>
      <c r="D8" s="4"/>
      <c r="E8" s="4"/>
      <c r="F8" s="4"/>
      <c r="G8" s="4"/>
      <c r="H8" s="4"/>
      <c r="I8" s="4"/>
      <c r="J8" s="4"/>
      <c r="K8" s="4"/>
      <c r="L8" s="4"/>
      <c r="M8" s="4"/>
      <c r="N8" s="4"/>
      <c r="O8" s="4"/>
      <c r="P8" s="4"/>
      <c r="Q8" s="4"/>
    </row>
    <row r="9" spans="1:17" ht="59.25" hidden="1" customHeight="1" x14ac:dyDescent="0.2">
      <c r="A9" s="43" t="s">
        <v>3310</v>
      </c>
      <c r="B9" s="377" t="s">
        <v>3311</v>
      </c>
      <c r="C9" s="378"/>
      <c r="D9" s="4"/>
      <c r="E9" s="4"/>
      <c r="F9" s="4"/>
      <c r="G9" s="4"/>
      <c r="H9" s="4"/>
      <c r="I9" s="4"/>
      <c r="J9" s="4"/>
      <c r="K9" s="4"/>
      <c r="L9" s="4"/>
      <c r="M9" s="4"/>
      <c r="N9" s="4"/>
      <c r="O9" s="4"/>
      <c r="P9" s="4"/>
      <c r="Q9" s="4"/>
    </row>
    <row r="10" spans="1:17" ht="61.5" hidden="1" customHeight="1" x14ac:dyDescent="0.2">
      <c r="A10" s="43" t="s">
        <v>3310</v>
      </c>
      <c r="B10" s="377" t="s">
        <v>3312</v>
      </c>
      <c r="C10" s="378"/>
      <c r="D10" s="4"/>
      <c r="E10" s="4"/>
      <c r="F10" s="4"/>
      <c r="G10" s="4"/>
      <c r="H10" s="4"/>
      <c r="I10" s="4"/>
      <c r="J10" s="4"/>
      <c r="K10" s="4"/>
      <c r="L10" s="4"/>
      <c r="M10" s="4"/>
      <c r="N10" s="4"/>
      <c r="O10" s="4"/>
      <c r="P10" s="4"/>
      <c r="Q10" s="4"/>
    </row>
    <row r="11" spans="1:17" ht="43.5" hidden="1" customHeight="1" x14ac:dyDescent="0.2">
      <c r="A11" s="43" t="s">
        <v>3310</v>
      </c>
      <c r="B11" s="377" t="s">
        <v>3313</v>
      </c>
      <c r="C11" s="378"/>
      <c r="D11" s="4"/>
      <c r="E11" s="4"/>
      <c r="F11" s="4"/>
      <c r="G11" s="4"/>
      <c r="H11" s="4"/>
      <c r="I11" s="4"/>
      <c r="J11" s="4"/>
      <c r="K11" s="4"/>
      <c r="L11" s="4"/>
      <c r="M11" s="4"/>
      <c r="N11" s="4"/>
      <c r="O11" s="4"/>
      <c r="P11" s="4"/>
      <c r="Q11" s="4"/>
    </row>
    <row r="12" spans="1:17" ht="27.75" hidden="1" customHeight="1" x14ac:dyDescent="0.2">
      <c r="A12" s="43" t="s">
        <v>3314</v>
      </c>
      <c r="B12" s="377" t="s">
        <v>3315</v>
      </c>
      <c r="C12" s="378"/>
      <c r="D12" s="4"/>
      <c r="E12" s="4"/>
      <c r="F12" s="4"/>
      <c r="G12" s="4"/>
      <c r="H12" s="4"/>
      <c r="I12" s="4"/>
      <c r="J12" s="4"/>
      <c r="K12" s="4"/>
      <c r="L12" s="4"/>
      <c r="M12" s="4"/>
      <c r="N12" s="4"/>
      <c r="O12" s="4"/>
      <c r="P12" s="4"/>
      <c r="Q12" s="4"/>
    </row>
    <row r="13" spans="1:17" ht="27.75" hidden="1" customHeight="1" x14ac:dyDescent="0.2">
      <c r="A13" s="43" t="s">
        <v>3316</v>
      </c>
      <c r="B13" s="377" t="s">
        <v>3317</v>
      </c>
      <c r="C13" s="378"/>
      <c r="D13" s="4"/>
      <c r="E13" s="4"/>
      <c r="F13" s="4"/>
      <c r="G13" s="4"/>
      <c r="H13" s="4"/>
      <c r="I13" s="4"/>
      <c r="J13" s="4"/>
      <c r="K13" s="4"/>
      <c r="L13" s="4"/>
      <c r="M13" s="4"/>
      <c r="N13" s="4"/>
      <c r="O13" s="4"/>
      <c r="P13" s="4"/>
      <c r="Q13" s="4"/>
    </row>
    <row r="14" spans="1:17" ht="45.75" hidden="1" customHeight="1" x14ac:dyDescent="0.2">
      <c r="A14" s="43" t="s">
        <v>3318</v>
      </c>
      <c r="B14" s="377" t="s">
        <v>3319</v>
      </c>
      <c r="C14" s="378"/>
      <c r="D14" s="4"/>
      <c r="E14" s="4"/>
      <c r="F14" s="4"/>
      <c r="G14" s="4"/>
      <c r="H14" s="4"/>
      <c r="I14" s="4"/>
      <c r="J14" s="4"/>
      <c r="K14" s="4"/>
      <c r="L14" s="4"/>
      <c r="M14" s="4"/>
      <c r="N14" s="4"/>
      <c r="O14" s="4"/>
      <c r="P14" s="4"/>
      <c r="Q14" s="4"/>
    </row>
    <row r="15" spans="1:17" ht="45.75" hidden="1" customHeight="1" x14ac:dyDescent="0.2">
      <c r="A15" s="43" t="s">
        <v>3320</v>
      </c>
      <c r="B15" s="377" t="s">
        <v>3321</v>
      </c>
      <c r="C15" s="378"/>
      <c r="D15" s="4"/>
      <c r="E15" s="4"/>
      <c r="F15" s="4"/>
      <c r="G15" s="4"/>
      <c r="H15" s="4"/>
      <c r="I15" s="4"/>
      <c r="J15" s="4"/>
      <c r="K15" s="4"/>
      <c r="L15" s="4"/>
      <c r="M15" s="4"/>
      <c r="N15" s="4"/>
      <c r="O15" s="4"/>
      <c r="P15" s="4"/>
      <c r="Q15" s="4"/>
    </row>
    <row r="16" spans="1:17" ht="51" hidden="1" customHeight="1" x14ac:dyDescent="0.2">
      <c r="A16" s="43" t="s">
        <v>3322</v>
      </c>
      <c r="B16" s="377" t="s">
        <v>3323</v>
      </c>
      <c r="C16" s="378"/>
      <c r="D16" s="4"/>
      <c r="E16" s="4"/>
      <c r="F16" s="4"/>
      <c r="G16" s="4"/>
      <c r="H16" s="4"/>
      <c r="I16" s="4"/>
      <c r="J16" s="4"/>
      <c r="K16" s="4"/>
      <c r="L16" s="4"/>
      <c r="M16" s="4"/>
      <c r="N16" s="4"/>
      <c r="O16" s="4"/>
      <c r="P16" s="4"/>
      <c r="Q16" s="4"/>
    </row>
    <row r="17" spans="1:17" ht="27.75" hidden="1" customHeight="1" x14ac:dyDescent="0.2">
      <c r="A17" s="43" t="s">
        <v>3324</v>
      </c>
      <c r="B17" s="377" t="s">
        <v>3325</v>
      </c>
      <c r="C17" s="378"/>
      <c r="D17" s="4"/>
      <c r="E17" s="4"/>
      <c r="F17" s="4"/>
      <c r="G17" s="4"/>
      <c r="H17" s="4"/>
      <c r="I17" s="4"/>
      <c r="J17" s="4"/>
      <c r="K17" s="4"/>
      <c r="L17" s="4"/>
      <c r="M17" s="4"/>
      <c r="N17" s="4"/>
      <c r="O17" s="4"/>
      <c r="P17" s="4"/>
      <c r="Q17" s="4"/>
    </row>
    <row r="18" spans="1:17" ht="27.75" hidden="1" customHeight="1" x14ac:dyDescent="0.2">
      <c r="A18" s="43" t="s">
        <v>3326</v>
      </c>
      <c r="B18" s="377" t="s">
        <v>3327</v>
      </c>
      <c r="C18" s="378"/>
      <c r="D18" s="4"/>
      <c r="E18" s="4"/>
      <c r="F18" s="4"/>
      <c r="G18" s="4"/>
      <c r="H18" s="4"/>
      <c r="I18" s="4"/>
      <c r="J18" s="4"/>
      <c r="K18" s="4"/>
      <c r="L18" s="4"/>
      <c r="M18" s="4"/>
      <c r="N18" s="4"/>
      <c r="O18" s="4"/>
      <c r="P18" s="4"/>
      <c r="Q18" s="4"/>
    </row>
    <row r="19" spans="1:17" ht="45" hidden="1" customHeight="1" x14ac:dyDescent="0.2">
      <c r="A19" s="43" t="s">
        <v>3326</v>
      </c>
      <c r="B19" s="377" t="s">
        <v>3328</v>
      </c>
      <c r="C19" s="378"/>
      <c r="D19" s="4"/>
      <c r="E19" s="4"/>
      <c r="F19" s="4"/>
      <c r="G19" s="4"/>
      <c r="H19" s="4"/>
      <c r="I19" s="4"/>
      <c r="J19" s="4"/>
      <c r="K19" s="4"/>
      <c r="L19" s="4"/>
      <c r="M19" s="4"/>
      <c r="N19" s="4"/>
      <c r="O19" s="4"/>
      <c r="P19" s="4"/>
      <c r="Q19" s="4"/>
    </row>
    <row r="20" spans="1:17" ht="45" hidden="1" customHeight="1" x14ac:dyDescent="0.2">
      <c r="A20" s="43" t="s">
        <v>3329</v>
      </c>
      <c r="B20" s="377" t="s">
        <v>3330</v>
      </c>
      <c r="C20" s="378"/>
      <c r="D20" s="4"/>
      <c r="E20" s="4"/>
      <c r="F20" s="4"/>
      <c r="G20" s="4"/>
      <c r="H20" s="4"/>
      <c r="I20" s="4"/>
      <c r="J20" s="4"/>
      <c r="K20" s="4"/>
      <c r="L20" s="4"/>
      <c r="M20" s="4"/>
      <c r="N20" s="4"/>
      <c r="O20" s="4"/>
      <c r="P20" s="4"/>
      <c r="Q20" s="4"/>
    </row>
    <row r="21" spans="1:17" ht="30" hidden="1" customHeight="1" x14ac:dyDescent="0.2">
      <c r="A21" s="43" t="s">
        <v>3331</v>
      </c>
      <c r="B21" s="377" t="s">
        <v>3332</v>
      </c>
      <c r="C21" s="378"/>
      <c r="D21" s="4"/>
      <c r="E21" s="4"/>
      <c r="F21" s="4"/>
      <c r="G21" s="4"/>
      <c r="H21" s="4"/>
      <c r="I21" s="4"/>
      <c r="J21" s="4"/>
      <c r="K21" s="4"/>
      <c r="L21" s="4"/>
      <c r="M21" s="4"/>
      <c r="N21" s="4"/>
      <c r="O21" s="4"/>
      <c r="P21" s="4"/>
      <c r="Q21" s="4"/>
    </row>
    <row r="22" spans="1:17" ht="30" hidden="1" customHeight="1" x14ac:dyDescent="0.2">
      <c r="A22" s="43" t="s">
        <v>3333</v>
      </c>
      <c r="B22" s="377" t="s">
        <v>3334</v>
      </c>
      <c r="C22" s="378"/>
      <c r="D22" s="4"/>
      <c r="E22" s="4"/>
      <c r="F22" s="4"/>
      <c r="G22" s="4"/>
      <c r="H22" s="4"/>
      <c r="I22" s="4"/>
      <c r="J22" s="4"/>
      <c r="K22" s="4"/>
      <c r="L22" s="4"/>
      <c r="M22" s="4"/>
      <c r="N22" s="4"/>
      <c r="O22" s="4"/>
      <c r="P22" s="4"/>
      <c r="Q22" s="4"/>
    </row>
    <row r="23" spans="1:17" ht="30" hidden="1" customHeight="1" x14ac:dyDescent="0.2">
      <c r="A23" s="43" t="s">
        <v>3335</v>
      </c>
      <c r="B23" s="377" t="s">
        <v>3336</v>
      </c>
      <c r="C23" s="378"/>
      <c r="D23" s="4"/>
      <c r="E23" s="4"/>
      <c r="F23" s="4"/>
      <c r="G23" s="4"/>
      <c r="H23" s="4"/>
      <c r="I23" s="4"/>
      <c r="J23" s="4"/>
      <c r="K23" s="4"/>
      <c r="L23" s="4"/>
      <c r="M23" s="4"/>
      <c r="N23" s="4"/>
      <c r="O23" s="4"/>
      <c r="P23" s="4"/>
      <c r="Q23" s="4"/>
    </row>
    <row r="24" spans="1:17" ht="30" hidden="1" customHeight="1" x14ac:dyDescent="0.2">
      <c r="A24" s="43" t="s">
        <v>3337</v>
      </c>
      <c r="B24" s="377" t="s">
        <v>3338</v>
      </c>
      <c r="C24" s="378"/>
      <c r="D24" s="4"/>
      <c r="E24" s="4"/>
      <c r="F24" s="4"/>
      <c r="G24" s="4"/>
      <c r="H24" s="4"/>
      <c r="I24" s="4"/>
      <c r="J24" s="4"/>
      <c r="K24" s="4"/>
      <c r="L24" s="4"/>
      <c r="M24" s="4"/>
      <c r="N24" s="4"/>
      <c r="O24" s="4"/>
      <c r="P24" s="4"/>
      <c r="Q24" s="4"/>
    </row>
    <row r="25" spans="1:17" ht="30" hidden="1" customHeight="1" x14ac:dyDescent="0.2">
      <c r="A25" s="43" t="s">
        <v>3339</v>
      </c>
      <c r="B25" s="377" t="s">
        <v>3340</v>
      </c>
      <c r="C25" s="378"/>
      <c r="D25" s="4"/>
      <c r="E25" s="4"/>
      <c r="F25" s="4"/>
      <c r="G25" s="4"/>
      <c r="H25" s="4"/>
      <c r="I25" s="4"/>
      <c r="J25" s="4"/>
      <c r="K25" s="4"/>
      <c r="L25" s="4"/>
      <c r="M25" s="4"/>
      <c r="N25" s="4"/>
      <c r="O25" s="4"/>
      <c r="P25" s="4"/>
      <c r="Q25" s="4"/>
    </row>
    <row r="26" spans="1:17" ht="30" hidden="1" customHeight="1" x14ac:dyDescent="0.2">
      <c r="A26" s="43" t="s">
        <v>3341</v>
      </c>
      <c r="B26" s="377" t="s">
        <v>3342</v>
      </c>
      <c r="C26" s="378"/>
      <c r="D26" s="4"/>
      <c r="E26" s="4"/>
      <c r="F26" s="4"/>
      <c r="G26" s="4"/>
      <c r="H26" s="4"/>
      <c r="I26" s="4"/>
      <c r="J26" s="4"/>
      <c r="K26" s="4"/>
      <c r="L26" s="4"/>
      <c r="M26" s="4"/>
      <c r="N26" s="4"/>
      <c r="O26" s="4"/>
      <c r="P26" s="4"/>
      <c r="Q26" s="4"/>
    </row>
    <row r="27" spans="1:17" ht="70.5" hidden="1" customHeight="1" x14ac:dyDescent="0.2">
      <c r="A27" s="43" t="s">
        <v>3343</v>
      </c>
      <c r="B27" s="377" t="s">
        <v>3344</v>
      </c>
      <c r="C27" s="378"/>
      <c r="D27" s="4"/>
      <c r="E27" s="4"/>
      <c r="F27" s="4"/>
      <c r="G27" s="4"/>
      <c r="H27" s="4"/>
      <c r="I27" s="4"/>
      <c r="J27" s="4"/>
      <c r="K27" s="4"/>
      <c r="L27" s="4"/>
      <c r="M27" s="4"/>
      <c r="N27" s="4"/>
      <c r="O27" s="4"/>
      <c r="P27" s="4"/>
      <c r="Q27" s="4"/>
    </row>
    <row r="28" spans="1:17" ht="48" hidden="1" customHeight="1" x14ac:dyDescent="0.2">
      <c r="A28" s="43" t="s">
        <v>3345</v>
      </c>
      <c r="B28" s="377" t="s">
        <v>3346</v>
      </c>
      <c r="C28" s="378"/>
      <c r="D28" s="4"/>
      <c r="E28" s="4"/>
      <c r="F28" s="4"/>
      <c r="G28" s="4"/>
      <c r="H28" s="4"/>
      <c r="I28" s="4"/>
      <c r="J28" s="4"/>
      <c r="K28" s="4"/>
      <c r="L28" s="4"/>
      <c r="M28" s="4"/>
      <c r="N28" s="4"/>
      <c r="O28" s="4"/>
      <c r="P28" s="4"/>
      <c r="Q28" s="4"/>
    </row>
    <row r="29" spans="1:17" ht="100.5" hidden="1" customHeight="1" x14ac:dyDescent="0.2">
      <c r="A29" s="43" t="s">
        <v>3347</v>
      </c>
      <c r="B29" s="377" t="s">
        <v>3348</v>
      </c>
      <c r="C29" s="378"/>
      <c r="D29" s="4"/>
      <c r="E29" s="4"/>
      <c r="F29" s="4"/>
      <c r="G29" s="4"/>
      <c r="H29" s="4"/>
      <c r="I29" s="4"/>
      <c r="J29" s="4"/>
      <c r="K29" s="4"/>
      <c r="L29" s="4"/>
      <c r="M29" s="4"/>
      <c r="N29" s="4"/>
      <c r="O29" s="4"/>
      <c r="P29" s="4"/>
      <c r="Q29" s="4"/>
    </row>
    <row r="30" spans="1:17" ht="45" hidden="1" customHeight="1" x14ac:dyDescent="0.2">
      <c r="A30" s="43" t="s">
        <v>3349</v>
      </c>
      <c r="B30" s="377" t="s">
        <v>3350</v>
      </c>
      <c r="C30" s="378"/>
      <c r="D30" s="4"/>
      <c r="E30" s="4"/>
      <c r="F30" s="4"/>
      <c r="G30" s="4"/>
      <c r="H30" s="4"/>
      <c r="I30" s="4"/>
      <c r="J30" s="4"/>
      <c r="K30" s="4"/>
      <c r="L30" s="4"/>
      <c r="M30" s="4"/>
      <c r="N30" s="4"/>
      <c r="O30" s="4"/>
      <c r="P30" s="4"/>
      <c r="Q30" s="4"/>
    </row>
    <row r="31" spans="1:17" ht="45" hidden="1" customHeight="1" x14ac:dyDescent="0.2">
      <c r="A31" s="43" t="s">
        <v>3351</v>
      </c>
      <c r="B31" s="377" t="s">
        <v>3352</v>
      </c>
      <c r="C31" s="378"/>
      <c r="D31" s="4"/>
      <c r="E31" s="4"/>
      <c r="F31" s="4"/>
      <c r="G31" s="4"/>
      <c r="H31" s="4"/>
      <c r="I31" s="4"/>
      <c r="J31" s="4"/>
      <c r="K31" s="4"/>
      <c r="L31" s="4"/>
      <c r="M31" s="4"/>
      <c r="N31" s="4"/>
      <c r="O31" s="4"/>
      <c r="P31" s="4"/>
      <c r="Q31" s="4"/>
    </row>
    <row r="32" spans="1:17" ht="45" hidden="1" customHeight="1" x14ac:dyDescent="0.2">
      <c r="A32" s="43" t="s">
        <v>3353</v>
      </c>
      <c r="B32" s="377" t="s">
        <v>3354</v>
      </c>
      <c r="C32" s="378"/>
      <c r="D32" s="4"/>
      <c r="E32" s="4"/>
      <c r="F32" s="4"/>
      <c r="G32" s="4"/>
      <c r="H32" s="4"/>
      <c r="I32" s="4"/>
      <c r="J32" s="4"/>
      <c r="K32" s="4"/>
      <c r="L32" s="4"/>
      <c r="M32" s="4"/>
      <c r="N32" s="4"/>
      <c r="O32" s="4"/>
      <c r="P32" s="4"/>
      <c r="Q32" s="4"/>
    </row>
    <row r="33" spans="1:17" ht="72" hidden="1" customHeight="1" x14ac:dyDescent="0.2">
      <c r="A33" s="43" t="s">
        <v>3355</v>
      </c>
      <c r="B33" s="377" t="s">
        <v>3356</v>
      </c>
      <c r="C33" s="378"/>
      <c r="D33" s="4"/>
      <c r="E33" s="4"/>
      <c r="F33" s="4"/>
      <c r="G33" s="4"/>
      <c r="H33" s="4"/>
      <c r="I33" s="4"/>
      <c r="J33" s="4"/>
      <c r="K33" s="4"/>
      <c r="L33" s="4"/>
      <c r="M33" s="4"/>
      <c r="N33" s="4"/>
      <c r="O33" s="4"/>
      <c r="P33" s="4"/>
      <c r="Q33" s="4"/>
    </row>
    <row r="34" spans="1:17" ht="79.5" hidden="1" customHeight="1" x14ac:dyDescent="0.2">
      <c r="A34" s="43" t="s">
        <v>3357</v>
      </c>
      <c r="B34" s="377" t="s">
        <v>3358</v>
      </c>
      <c r="C34" s="378"/>
      <c r="D34" s="4"/>
      <c r="E34" s="4"/>
      <c r="F34" s="4"/>
      <c r="G34" s="4"/>
      <c r="H34" s="4"/>
      <c r="I34" s="4"/>
      <c r="J34" s="4"/>
      <c r="K34" s="4"/>
      <c r="L34" s="4"/>
      <c r="M34" s="4"/>
      <c r="N34" s="4"/>
      <c r="O34" s="4"/>
      <c r="P34" s="4"/>
      <c r="Q34" s="4"/>
    </row>
    <row r="35" spans="1:17" ht="70.5" hidden="1" customHeight="1" x14ac:dyDescent="0.2">
      <c r="A35" s="43" t="s">
        <v>3359</v>
      </c>
      <c r="B35" s="377" t="s">
        <v>3360</v>
      </c>
      <c r="C35" s="378"/>
      <c r="D35" s="4"/>
      <c r="E35" s="4"/>
      <c r="F35" s="4"/>
      <c r="G35" s="4"/>
      <c r="H35" s="4"/>
      <c r="I35" s="4"/>
      <c r="J35" s="4"/>
      <c r="K35" s="4"/>
      <c r="L35" s="4"/>
      <c r="M35" s="4"/>
      <c r="N35" s="4"/>
      <c r="O35" s="4"/>
      <c r="P35" s="4"/>
      <c r="Q35" s="4"/>
    </row>
    <row r="36" spans="1:17" ht="45.75" hidden="1" customHeight="1" x14ac:dyDescent="0.2">
      <c r="A36" s="43" t="s">
        <v>3361</v>
      </c>
      <c r="B36" s="377" t="s">
        <v>3362</v>
      </c>
      <c r="C36" s="378"/>
      <c r="D36" s="4"/>
      <c r="E36" s="4"/>
      <c r="F36" s="4"/>
      <c r="G36" s="4"/>
      <c r="H36" s="4"/>
      <c r="I36" s="4"/>
      <c r="J36" s="4"/>
      <c r="K36" s="4"/>
      <c r="L36" s="4"/>
      <c r="M36" s="4"/>
      <c r="N36" s="4"/>
      <c r="O36" s="4"/>
      <c r="P36" s="4"/>
      <c r="Q36" s="4"/>
    </row>
    <row r="37" spans="1:17" ht="54.75" hidden="1" customHeight="1" x14ac:dyDescent="0.2">
      <c r="A37" s="43" t="s">
        <v>3363</v>
      </c>
      <c r="B37" s="377" t="s">
        <v>3364</v>
      </c>
      <c r="C37" s="378"/>
      <c r="D37" s="4"/>
      <c r="E37" s="4"/>
      <c r="F37" s="4"/>
      <c r="G37" s="4"/>
      <c r="H37" s="4"/>
      <c r="I37" s="4"/>
      <c r="J37" s="4"/>
      <c r="K37" s="4"/>
      <c r="L37" s="4"/>
      <c r="M37" s="4"/>
      <c r="N37" s="4"/>
      <c r="O37" s="4"/>
      <c r="P37" s="4"/>
      <c r="Q37" s="4"/>
    </row>
    <row r="38" spans="1:17" ht="37.5" hidden="1" customHeight="1" x14ac:dyDescent="0.2">
      <c r="A38" s="43" t="s">
        <v>3365</v>
      </c>
      <c r="B38" s="377" t="s">
        <v>3366</v>
      </c>
      <c r="C38" s="378"/>
      <c r="D38" s="4"/>
      <c r="E38" s="4"/>
      <c r="F38" s="4"/>
      <c r="G38" s="4"/>
      <c r="H38" s="4"/>
      <c r="I38" s="4"/>
      <c r="J38" s="4"/>
      <c r="K38" s="4"/>
      <c r="L38" s="4"/>
      <c r="M38" s="4"/>
      <c r="N38" s="4"/>
      <c r="O38" s="4"/>
      <c r="P38" s="4"/>
      <c r="Q38" s="4"/>
    </row>
    <row r="39" spans="1:17" ht="61.5" hidden="1" customHeight="1" x14ac:dyDescent="0.2">
      <c r="A39" s="43" t="s">
        <v>3367</v>
      </c>
      <c r="B39" s="377" t="s">
        <v>3368</v>
      </c>
      <c r="C39" s="378"/>
      <c r="D39" s="4"/>
      <c r="E39" s="4"/>
      <c r="F39" s="4"/>
      <c r="G39" s="4"/>
      <c r="H39" s="4"/>
      <c r="I39" s="4"/>
      <c r="J39" s="4"/>
      <c r="K39" s="4"/>
      <c r="L39" s="4"/>
      <c r="M39" s="4"/>
      <c r="N39" s="4"/>
      <c r="O39" s="4"/>
      <c r="P39" s="4"/>
      <c r="Q39" s="4"/>
    </row>
    <row r="40" spans="1:17" ht="53.25" hidden="1" customHeight="1" x14ac:dyDescent="0.2">
      <c r="A40" s="43" t="s">
        <v>3369</v>
      </c>
      <c r="B40" s="377" t="s">
        <v>3370</v>
      </c>
      <c r="C40" s="378"/>
      <c r="D40" s="4"/>
      <c r="E40" s="4"/>
      <c r="F40" s="4"/>
      <c r="G40" s="4"/>
      <c r="H40" s="4"/>
      <c r="I40" s="4"/>
      <c r="J40" s="4"/>
      <c r="K40" s="4"/>
      <c r="L40" s="4"/>
      <c r="M40" s="4"/>
      <c r="N40" s="4"/>
      <c r="O40" s="4"/>
      <c r="P40" s="4"/>
      <c r="Q40" s="4"/>
    </row>
    <row r="41" spans="1:17" ht="73.5" hidden="1" customHeight="1" x14ac:dyDescent="0.2">
      <c r="A41" s="43" t="s">
        <v>3371</v>
      </c>
      <c r="B41" s="377" t="s">
        <v>3372</v>
      </c>
      <c r="C41" s="378"/>
      <c r="D41" s="4"/>
      <c r="E41" s="4"/>
      <c r="F41" s="4"/>
      <c r="G41" s="4"/>
      <c r="H41" s="4"/>
      <c r="I41" s="4"/>
      <c r="J41" s="4"/>
      <c r="K41" s="4"/>
      <c r="L41" s="4"/>
      <c r="M41" s="4"/>
      <c r="N41" s="4"/>
      <c r="O41" s="4"/>
      <c r="P41" s="4"/>
      <c r="Q41" s="4"/>
    </row>
    <row r="42" spans="1:17" ht="57.75" hidden="1" customHeight="1" x14ac:dyDescent="0.2">
      <c r="A42" s="43" t="s">
        <v>3373</v>
      </c>
      <c r="B42" s="377" t="s">
        <v>3374</v>
      </c>
      <c r="C42" s="378"/>
      <c r="D42" s="4"/>
      <c r="E42" s="4"/>
      <c r="F42" s="4"/>
      <c r="G42" s="4"/>
      <c r="H42" s="4"/>
      <c r="I42" s="4"/>
      <c r="J42" s="4"/>
      <c r="K42" s="4"/>
      <c r="L42" s="4"/>
      <c r="M42" s="4"/>
      <c r="N42" s="4"/>
      <c r="O42" s="4"/>
      <c r="P42" s="4"/>
      <c r="Q42" s="4"/>
    </row>
    <row r="43" spans="1:17" ht="84" hidden="1" customHeight="1" x14ac:dyDescent="0.2">
      <c r="A43" s="43" t="s">
        <v>3375</v>
      </c>
      <c r="B43" s="377" t="s">
        <v>3376</v>
      </c>
      <c r="C43" s="378"/>
      <c r="D43" s="4"/>
      <c r="E43" s="4"/>
      <c r="F43" s="4"/>
      <c r="G43" s="4"/>
      <c r="H43" s="4"/>
      <c r="I43" s="4"/>
      <c r="J43" s="4"/>
      <c r="K43" s="4"/>
      <c r="L43" s="4"/>
      <c r="M43" s="4"/>
      <c r="N43" s="4"/>
      <c r="O43" s="4"/>
      <c r="P43" s="4"/>
      <c r="Q43" s="4"/>
    </row>
    <row r="44" spans="1:17" ht="48" hidden="1" customHeight="1" x14ac:dyDescent="0.2">
      <c r="A44" s="43" t="s">
        <v>3377</v>
      </c>
      <c r="B44" s="377" t="s">
        <v>3378</v>
      </c>
      <c r="C44" s="378"/>
      <c r="D44" s="4"/>
      <c r="E44" s="4"/>
      <c r="F44" s="4"/>
      <c r="G44" s="4"/>
      <c r="H44" s="4"/>
      <c r="I44" s="4"/>
      <c r="J44" s="4"/>
      <c r="K44" s="4"/>
      <c r="L44" s="4"/>
      <c r="M44" s="4"/>
      <c r="N44" s="4"/>
      <c r="O44" s="4"/>
      <c r="P44" s="4"/>
      <c r="Q44" s="4"/>
    </row>
    <row r="45" spans="1:17" ht="57" hidden="1" customHeight="1" x14ac:dyDescent="0.2">
      <c r="A45" s="43" t="s">
        <v>3379</v>
      </c>
      <c r="B45" s="377" t="s">
        <v>3380</v>
      </c>
      <c r="C45" s="378"/>
      <c r="D45" s="4"/>
      <c r="E45" s="4"/>
      <c r="F45" s="4"/>
      <c r="G45" s="4"/>
      <c r="H45" s="4"/>
      <c r="I45" s="4"/>
      <c r="J45" s="4"/>
      <c r="K45" s="4"/>
      <c r="L45" s="4"/>
      <c r="M45" s="4"/>
      <c r="N45" s="4"/>
      <c r="O45" s="4"/>
      <c r="P45" s="4"/>
      <c r="Q45" s="4"/>
    </row>
    <row r="46" spans="1:17" ht="73.5" hidden="1" customHeight="1" x14ac:dyDescent="0.2">
      <c r="A46" s="43" t="s">
        <v>3381</v>
      </c>
      <c r="B46" s="387" t="s">
        <v>3382</v>
      </c>
      <c r="C46" s="378"/>
      <c r="D46" s="41"/>
      <c r="E46" s="4"/>
      <c r="F46" s="4"/>
      <c r="G46" s="4"/>
      <c r="H46" s="4"/>
      <c r="I46" s="4"/>
      <c r="J46" s="4"/>
      <c r="K46" s="4"/>
      <c r="L46" s="4"/>
      <c r="M46" s="4"/>
      <c r="N46" s="4"/>
      <c r="O46" s="4"/>
      <c r="P46" s="4"/>
      <c r="Q46" s="4"/>
    </row>
    <row r="47" spans="1:17" ht="66" hidden="1" customHeight="1" x14ac:dyDescent="0.2">
      <c r="A47" s="48" t="s">
        <v>3383</v>
      </c>
      <c r="B47" s="388" t="s">
        <v>3384</v>
      </c>
      <c r="C47" s="388"/>
      <c r="D47" s="4"/>
      <c r="E47" s="4"/>
      <c r="F47" s="4"/>
      <c r="G47" s="4"/>
      <c r="H47" s="4"/>
      <c r="I47" s="4"/>
      <c r="J47" s="4"/>
      <c r="K47" s="4"/>
      <c r="L47" s="4"/>
      <c r="M47" s="4"/>
      <c r="N47" s="4"/>
      <c r="O47" s="4"/>
      <c r="P47" s="4"/>
      <c r="Q47" s="4"/>
    </row>
    <row r="48" spans="1:17" ht="123.75" customHeight="1" x14ac:dyDescent="0.2">
      <c r="A48" s="271" t="s">
        <v>3385</v>
      </c>
      <c r="B48" s="386" t="s">
        <v>3386</v>
      </c>
      <c r="C48" s="385"/>
      <c r="D48" s="4"/>
      <c r="E48" s="4"/>
      <c r="F48" s="4"/>
      <c r="G48" s="4"/>
      <c r="H48" s="4"/>
      <c r="I48" s="4"/>
      <c r="J48" s="4"/>
      <c r="K48" s="4"/>
      <c r="L48" s="4"/>
      <c r="M48" s="4"/>
      <c r="N48" s="4"/>
      <c r="O48" s="4"/>
      <c r="P48" s="4"/>
      <c r="Q48" s="4"/>
    </row>
    <row r="49" spans="1:17" ht="34.5" customHeight="1" x14ac:dyDescent="0.2">
      <c r="A49" s="271" t="s">
        <v>3387</v>
      </c>
      <c r="B49" s="384" t="s">
        <v>3388</v>
      </c>
      <c r="C49" s="385"/>
      <c r="D49" s="4"/>
      <c r="E49" s="4"/>
      <c r="F49" s="4"/>
      <c r="G49" s="4"/>
      <c r="H49" s="4"/>
      <c r="I49" s="4"/>
      <c r="J49" s="4"/>
      <c r="K49" s="4"/>
      <c r="L49" s="4"/>
      <c r="M49" s="4"/>
      <c r="N49" s="4"/>
      <c r="O49" s="4"/>
      <c r="P49" s="4"/>
      <c r="Q49" s="4"/>
    </row>
    <row r="50" spans="1:17" ht="34.5" customHeight="1" x14ac:dyDescent="0.2">
      <c r="A50" s="271" t="s">
        <v>3389</v>
      </c>
      <c r="B50" s="384" t="s">
        <v>3390</v>
      </c>
      <c r="C50" s="385"/>
      <c r="D50" s="4"/>
      <c r="E50" s="4"/>
      <c r="F50" s="4"/>
      <c r="G50" s="4"/>
      <c r="H50" s="4"/>
      <c r="I50" s="4"/>
      <c r="J50" s="4"/>
      <c r="K50" s="4"/>
      <c r="L50" s="4"/>
      <c r="M50" s="4"/>
      <c r="N50" s="4"/>
      <c r="O50" s="4"/>
      <c r="P50" s="4"/>
      <c r="Q50" s="4"/>
    </row>
    <row r="51" spans="1:17" ht="31.5" customHeight="1" x14ac:dyDescent="0.2">
      <c r="A51" s="313" t="s">
        <v>3391</v>
      </c>
      <c r="B51" s="383"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Branka Bozic</cp:lastModifiedBy>
  <cp:lastPrinted>2023-01-26T10:07:22Z</cp:lastPrinted>
  <dcterms:created xsi:type="dcterms:W3CDTF">2022-04-01T05:14:30Z</dcterms:created>
  <dcterms:modified xsi:type="dcterms:W3CDTF">2023-01-26T10:07:27Z</dcterms:modified>
</cp:coreProperties>
</file>