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bozic\Desktop\planiranje 2025-2028- priprema\17.12.2024- USVOJEN na UV uskl.sa Saborom\"/>
    </mc:Choice>
  </mc:AlternateContent>
  <xr:revisionPtr revIDLastSave="0" documentId="13_ncr:1_{2197E6F0-62F7-4D53-9E05-968A0BBE090C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firstSheet="3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primitaka'!$A$2:$I$9</definedName>
    <definedName name="_xlnm.Print_Area" localSheetId="2">'Unos rashoda i izdataka'!$A$2:$L$79</definedName>
    <definedName name="_xlnm.Print_Area" localSheetId="3">'Unos rashoda P4'!$A$2:$P$32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C13" i="38"/>
  <c r="H12" i="38"/>
  <c r="D12" i="38"/>
  <c r="C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C5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D5" i="36" s="1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G29" i="12" s="1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D13" i="34" s="1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G1777" i="25"/>
  <c r="AH1777" i="25" s="1"/>
  <c r="AG1776" i="25"/>
  <c r="AH1776" i="25" s="1"/>
  <c r="AG1775" i="25"/>
  <c r="AH1775" i="25" s="1"/>
  <c r="AH1774" i="25"/>
  <c r="AG1774" i="25"/>
  <c r="AH1773" i="25"/>
  <c r="AG1773" i="25"/>
  <c r="AG1772" i="25"/>
  <c r="AH1772" i="25" s="1"/>
  <c r="AG1771" i="25"/>
  <c r="AH1771" i="25" s="1"/>
  <c r="AG1770" i="25"/>
  <c r="AH1770" i="25" s="1"/>
  <c r="AG1769" i="25"/>
  <c r="AH1769" i="25" s="1"/>
  <c r="AH1768" i="25"/>
  <c r="AG1768" i="25"/>
  <c r="AH1767" i="25"/>
  <c r="AG1767" i="25"/>
  <c r="AG1766" i="25"/>
  <c r="AH1766" i="25" s="1"/>
  <c r="AG1765" i="25"/>
  <c r="AH1765" i="25" s="1"/>
  <c r="AG1764" i="25"/>
  <c r="AH1764" i="25" s="1"/>
  <c r="AG1763" i="25"/>
  <c r="AH1763" i="25" s="1"/>
  <c r="AH1762" i="25"/>
  <c r="AG1762" i="25"/>
  <c r="AH1761" i="25"/>
  <c r="AG1761" i="25"/>
  <c r="AG1760" i="25"/>
  <c r="AH1760" i="25" s="1"/>
  <c r="AG1759" i="25"/>
  <c r="AH1759" i="25" s="1"/>
  <c r="AG1758" i="25"/>
  <c r="AH1758" i="25" s="1"/>
  <c r="AG1757" i="25"/>
  <c r="AH1757" i="25" s="1"/>
  <c r="AH1756" i="25"/>
  <c r="AG1756" i="25"/>
  <c r="AH1755" i="25"/>
  <c r="AG1755" i="25"/>
  <c r="AG1754" i="25"/>
  <c r="AH1754" i="25" s="1"/>
  <c r="AG1753" i="25"/>
  <c r="AH1753" i="25" s="1"/>
  <c r="AG1752" i="25"/>
  <c r="AH1752" i="25" s="1"/>
  <c r="AG1751" i="25"/>
  <c r="AH1751" i="25" s="1"/>
  <c r="AH1750" i="25"/>
  <c r="AG1750" i="25"/>
  <c r="AH1749" i="25"/>
  <c r="AG1749" i="25"/>
  <c r="AG1748" i="25"/>
  <c r="AH1748" i="25" s="1"/>
  <c r="AG1747" i="25"/>
  <c r="AH1747" i="25" s="1"/>
  <c r="AG1746" i="25"/>
  <c r="AH1746" i="25" s="1"/>
  <c r="AG1745" i="25"/>
  <c r="AH1745" i="25" s="1"/>
  <c r="AH1744" i="25"/>
  <c r="AG1744" i="25"/>
  <c r="AH1743" i="25"/>
  <c r="AG1743" i="25"/>
  <c r="AG1742" i="25"/>
  <c r="AH1742" i="25" s="1"/>
  <c r="AG1741" i="25"/>
  <c r="AH1741" i="25" s="1"/>
  <c r="AG1740" i="25"/>
  <c r="AH1740" i="25" s="1"/>
  <c r="AG1739" i="25"/>
  <c r="AH1739" i="25" s="1"/>
  <c r="AH1738" i="25"/>
  <c r="AG1738" i="25"/>
  <c r="AH1737" i="25"/>
  <c r="AG1737" i="25"/>
  <c r="AG1736" i="25"/>
  <c r="AH1736" i="25" s="1"/>
  <c r="AG1735" i="25"/>
  <c r="AH1735" i="25" s="1"/>
  <c r="AG1734" i="25"/>
  <c r="AH1734" i="25" s="1"/>
  <c r="AG1733" i="25"/>
  <c r="AH1733" i="25" s="1"/>
  <c r="AH1732" i="25"/>
  <c r="AG1732" i="25"/>
  <c r="AH1731" i="25"/>
  <c r="AG1731" i="25"/>
  <c r="AG1730" i="25"/>
  <c r="AH1730" i="25" s="1"/>
  <c r="AG1729" i="25"/>
  <c r="AH1729" i="25" s="1"/>
  <c r="AG1728" i="25"/>
  <c r="AH1728" i="25" s="1"/>
  <c r="AG1727" i="25"/>
  <c r="AH1727" i="25" s="1"/>
  <c r="AH1726" i="25"/>
  <c r="AG1726" i="25"/>
  <c r="AH1725" i="25"/>
  <c r="AG1725" i="25"/>
  <c r="AG1724" i="25"/>
  <c r="AH1724" i="25" s="1"/>
  <c r="AG1723" i="25"/>
  <c r="AH1723" i="25" s="1"/>
  <c r="AG1722" i="25"/>
  <c r="AH1722" i="25" s="1"/>
  <c r="AG1721" i="25"/>
  <c r="AH1721" i="25" s="1"/>
  <c r="AH1720" i="25"/>
  <c r="AG1720" i="25"/>
  <c r="AH1719" i="25"/>
  <c r="AG1719" i="25"/>
  <c r="AG1718" i="25"/>
  <c r="AH1718" i="25" s="1"/>
  <c r="AG1717" i="25"/>
  <c r="AH1717" i="25" s="1"/>
  <c r="AG1716" i="25"/>
  <c r="AH1716" i="25" s="1"/>
  <c r="AG1715" i="25"/>
  <c r="AH1715" i="25" s="1"/>
  <c r="AH1714" i="25"/>
  <c r="AG1714" i="25"/>
  <c r="AH1713" i="25"/>
  <c r="AG1713" i="25"/>
  <c r="AG1712" i="25"/>
  <c r="AH1712" i="25" s="1"/>
  <c r="AG1711" i="25"/>
  <c r="AH1711" i="25" s="1"/>
  <c r="AG1710" i="25"/>
  <c r="AH1710" i="25" s="1"/>
  <c r="AG1709" i="25"/>
  <c r="AH1709" i="25" s="1"/>
  <c r="AH1708" i="25"/>
  <c r="AG1708" i="25"/>
  <c r="AH1707" i="25"/>
  <c r="AG1707" i="25"/>
  <c r="AG1706" i="25"/>
  <c r="AH1706" i="25" s="1"/>
  <c r="AG1705" i="25"/>
  <c r="AH1705" i="25" s="1"/>
  <c r="AG1704" i="25"/>
  <c r="AH1704" i="25" s="1"/>
  <c r="AG1703" i="25"/>
  <c r="AH1703" i="25" s="1"/>
  <c r="AH1702" i="25"/>
  <c r="AG1702" i="25"/>
  <c r="AH1701" i="25"/>
  <c r="AG1701" i="25"/>
  <c r="AG1700" i="25"/>
  <c r="AH1700" i="25" s="1"/>
  <c r="AG1699" i="25"/>
  <c r="AH1699" i="25" s="1"/>
  <c r="AG1698" i="25"/>
  <c r="AH1698" i="25" s="1"/>
  <c r="AG1697" i="25"/>
  <c r="AH1697" i="25" s="1"/>
  <c r="AH1696" i="25"/>
  <c r="AG1696" i="25"/>
  <c r="AG1695" i="25"/>
  <c r="AH1695" i="25" s="1"/>
  <c r="AG1694" i="25"/>
  <c r="AH1694" i="25" s="1"/>
  <c r="AG1693" i="25"/>
  <c r="AH1693" i="25" s="1"/>
  <c r="AG1692" i="25"/>
  <c r="AH1692" i="25" s="1"/>
  <c r="AG1691" i="25"/>
  <c r="AH1691" i="25" s="1"/>
  <c r="AH1690" i="25"/>
  <c r="AG1690" i="25"/>
  <c r="AH1689" i="25"/>
  <c r="AG1689" i="25"/>
  <c r="AG1688" i="25"/>
  <c r="AH1688" i="25" s="1"/>
  <c r="AG1687" i="25"/>
  <c r="AH1687" i="25" s="1"/>
  <c r="AG1686" i="25"/>
  <c r="AH1686" i="25" s="1"/>
  <c r="AG1685" i="25"/>
  <c r="AH1685" i="25" s="1"/>
  <c r="AH1684" i="25"/>
  <c r="AG1684" i="25"/>
  <c r="AH1683" i="25"/>
  <c r="AG1683" i="25"/>
  <c r="AG1682" i="25"/>
  <c r="AH1682" i="25" s="1"/>
  <c r="AG1681" i="25"/>
  <c r="AH1681" i="25" s="1"/>
  <c r="AG1680" i="25"/>
  <c r="AH1680" i="25" s="1"/>
  <c r="AG1679" i="25"/>
  <c r="AH1679" i="25" s="1"/>
  <c r="AH1678" i="25"/>
  <c r="AG1678" i="25"/>
  <c r="AG1677" i="25"/>
  <c r="AH1677" i="25" s="1"/>
  <c r="AG1676" i="25"/>
  <c r="AH1676" i="25" s="1"/>
  <c r="AG1675" i="25"/>
  <c r="AH1675" i="25" s="1"/>
  <c r="AG1674" i="25"/>
  <c r="AH1674" i="25" s="1"/>
  <c r="AG1673" i="25"/>
  <c r="AH1673" i="25" s="1"/>
  <c r="AH1672" i="25"/>
  <c r="AG1672" i="25"/>
  <c r="AH1671" i="25"/>
  <c r="AG1671" i="25"/>
  <c r="AG1670" i="25"/>
  <c r="AH1670" i="25" s="1"/>
  <c r="AG1669" i="25"/>
  <c r="AH1669" i="25" s="1"/>
  <c r="AG1668" i="25"/>
  <c r="AH1668" i="25" s="1"/>
  <c r="AG1667" i="25"/>
  <c r="AH1667" i="25" s="1"/>
  <c r="AH1666" i="25"/>
  <c r="AG1666" i="25"/>
  <c r="AH1665" i="25"/>
  <c r="AG1665" i="25"/>
  <c r="AG1664" i="25"/>
  <c r="AH1664" i="25" s="1"/>
  <c r="AG1663" i="25"/>
  <c r="AH1663" i="25" s="1"/>
  <c r="AG1662" i="25"/>
  <c r="AH1662" i="25" s="1"/>
  <c r="AG1661" i="25"/>
  <c r="AH1661" i="25" s="1"/>
  <c r="AH1660" i="25"/>
  <c r="AG1660" i="25"/>
  <c r="AG1659" i="25"/>
  <c r="AH1659" i="25" s="1"/>
  <c r="AG1658" i="25"/>
  <c r="AH1658" i="25" s="1"/>
  <c r="AG1657" i="25"/>
  <c r="AH1657" i="25" s="1"/>
  <c r="AG1656" i="25"/>
  <c r="AH1656" i="25" s="1"/>
  <c r="AG1655" i="25"/>
  <c r="AH1655" i="25" s="1"/>
  <c r="AH1654" i="25"/>
  <c r="AG1654" i="25"/>
  <c r="AH1653" i="25"/>
  <c r="AG1653" i="25"/>
  <c r="AG1652" i="25"/>
  <c r="AH1652" i="25" s="1"/>
  <c r="AG1651" i="25"/>
  <c r="AH1651" i="25" s="1"/>
  <c r="AG1650" i="25"/>
  <c r="AH1650" i="25" s="1"/>
  <c r="AG1649" i="25"/>
  <c r="AH1649" i="25" s="1"/>
  <c r="AH1648" i="25"/>
  <c r="AG1648" i="25"/>
  <c r="AH1647" i="25"/>
  <c r="AG1647" i="25"/>
  <c r="AG1646" i="25"/>
  <c r="AH1646" i="25" s="1"/>
  <c r="AG1645" i="25"/>
  <c r="AH1645" i="25" s="1"/>
  <c r="AG1644" i="25"/>
  <c r="AH1644" i="25" s="1"/>
  <c r="AG1643" i="25"/>
  <c r="AH1643" i="25" s="1"/>
  <c r="AH1642" i="25"/>
  <c r="AG1642" i="25"/>
  <c r="AG1641" i="25"/>
  <c r="AH1641" i="25" s="1"/>
  <c r="AG1640" i="25"/>
  <c r="AH1640" i="25" s="1"/>
  <c r="AG1639" i="25"/>
  <c r="AH1639" i="25" s="1"/>
  <c r="AG1638" i="25"/>
  <c r="AH1638" i="25" s="1"/>
  <c r="AG1637" i="25"/>
  <c r="AH1637" i="25" s="1"/>
  <c r="AH1636" i="25"/>
  <c r="AG1636" i="25"/>
  <c r="AH1635" i="25"/>
  <c r="AG1635" i="25"/>
  <c r="AG1634" i="25"/>
  <c r="AH1634" i="25" s="1"/>
  <c r="AG1633" i="25"/>
  <c r="AH1633" i="25" s="1"/>
  <c r="AG1632" i="25"/>
  <c r="AH1632" i="25" s="1"/>
  <c r="AG1631" i="25"/>
  <c r="AH1631" i="25" s="1"/>
  <c r="AH1630" i="25"/>
  <c r="AG1630" i="25"/>
  <c r="AH1629" i="25"/>
  <c r="AG1629" i="25"/>
  <c r="AG1628" i="25"/>
  <c r="AH1628" i="25" s="1"/>
  <c r="AG1627" i="25"/>
  <c r="AH1627" i="25" s="1"/>
  <c r="AG1626" i="25"/>
  <c r="AH1626" i="25" s="1"/>
  <c r="AG1625" i="25"/>
  <c r="AH1625" i="25" s="1"/>
  <c r="AH1624" i="25"/>
  <c r="AG1624" i="25"/>
  <c r="AG1623" i="25"/>
  <c r="AH1623" i="25" s="1"/>
  <c r="AG1622" i="25"/>
  <c r="AH1622" i="25" s="1"/>
  <c r="AG1621" i="25"/>
  <c r="AH1621" i="25" s="1"/>
  <c r="AG1620" i="25"/>
  <c r="AH1620" i="25" s="1"/>
  <c r="AG1619" i="25"/>
  <c r="AH1619" i="25" s="1"/>
  <c r="AH1618" i="25"/>
  <c r="AG1618" i="25"/>
  <c r="AH1617" i="25"/>
  <c r="AG1617" i="25"/>
  <c r="AG1616" i="25"/>
  <c r="AH1616" i="25" s="1"/>
  <c r="AG1615" i="25"/>
  <c r="AH1615" i="25" s="1"/>
  <c r="AG1614" i="25"/>
  <c r="AH1614" i="25" s="1"/>
  <c r="AG1613" i="25"/>
  <c r="AH1613" i="25" s="1"/>
  <c r="AH1612" i="25"/>
  <c r="AG1612" i="25"/>
  <c r="AH1611" i="25"/>
  <c r="AG1611" i="25"/>
  <c r="AG1610" i="25"/>
  <c r="AH1610" i="25" s="1"/>
  <c r="AG1609" i="25"/>
  <c r="AH1609" i="25" s="1"/>
  <c r="AG1608" i="25"/>
  <c r="AH1608" i="25" s="1"/>
  <c r="AG1607" i="25"/>
  <c r="AH1607" i="25" s="1"/>
  <c r="AH1606" i="25"/>
  <c r="AG1606" i="25"/>
  <c r="AG1605" i="25"/>
  <c r="AH1605" i="25" s="1"/>
  <c r="AG1604" i="25"/>
  <c r="AH1604" i="25" s="1"/>
  <c r="AG1603" i="25"/>
  <c r="AH1603" i="25" s="1"/>
  <c r="AG1602" i="25"/>
  <c r="AH1602" i="25" s="1"/>
  <c r="AG1601" i="25"/>
  <c r="AH1601" i="25" s="1"/>
  <c r="AH1600" i="25"/>
  <c r="AG1600" i="25"/>
  <c r="AH1599" i="25"/>
  <c r="AG1599" i="25"/>
  <c r="AG1598" i="25"/>
  <c r="AH1598" i="25" s="1"/>
  <c r="AG1597" i="25"/>
  <c r="AH1597" i="25" s="1"/>
  <c r="AG1596" i="25"/>
  <c r="AH1596" i="25" s="1"/>
  <c r="AG1595" i="25"/>
  <c r="AH1595" i="25" s="1"/>
  <c r="AH1594" i="25"/>
  <c r="AG1594" i="25"/>
  <c r="AH1593" i="25"/>
  <c r="AG1593" i="25"/>
  <c r="AG1592" i="25"/>
  <c r="AH1592" i="25" s="1"/>
  <c r="AG1591" i="25"/>
  <c r="AH1591" i="25" s="1"/>
  <c r="AG1590" i="25"/>
  <c r="AH1590" i="25" s="1"/>
  <c r="AG1589" i="25"/>
  <c r="AH1589" i="25" s="1"/>
  <c r="AH1588" i="25"/>
  <c r="AG1588" i="25"/>
  <c r="AG1587" i="25"/>
  <c r="AH1587" i="25" s="1"/>
  <c r="AG1586" i="25"/>
  <c r="AH1586" i="25" s="1"/>
  <c r="AG1585" i="25"/>
  <c r="AH1585" i="25" s="1"/>
  <c r="AG1584" i="25"/>
  <c r="AH1584" i="25" s="1"/>
  <c r="AG1583" i="25"/>
  <c r="AH1583" i="25" s="1"/>
  <c r="AH1582" i="25"/>
  <c r="AG1582" i="25"/>
  <c r="AH1581" i="25"/>
  <c r="AG1581" i="25"/>
  <c r="AG1580" i="25"/>
  <c r="AH1580" i="25" s="1"/>
  <c r="AG1579" i="25"/>
  <c r="AH1579" i="25" s="1"/>
  <c r="AG1578" i="25"/>
  <c r="AH1578" i="25" s="1"/>
  <c r="AG1577" i="25"/>
  <c r="AH1577" i="25" s="1"/>
  <c r="AH1576" i="25"/>
  <c r="AG1576" i="25"/>
  <c r="AH1575" i="25"/>
  <c r="AG1575" i="25"/>
  <c r="AG1574" i="25"/>
  <c r="AH1574" i="25" s="1"/>
  <c r="AG1573" i="25"/>
  <c r="AH1573" i="25" s="1"/>
  <c r="AG1572" i="25"/>
  <c r="AH1572" i="25" s="1"/>
  <c r="AG1571" i="25"/>
  <c r="AH1571" i="25" s="1"/>
  <c r="AH1570" i="25"/>
  <c r="AG1570" i="25"/>
  <c r="AG1569" i="25"/>
  <c r="AH1569" i="25" s="1"/>
  <c r="AG1568" i="25"/>
  <c r="AH1568" i="25" s="1"/>
  <c r="AG1567" i="25"/>
  <c r="AH1567" i="25" s="1"/>
  <c r="AG1566" i="25"/>
  <c r="AH1566" i="25" s="1"/>
  <c r="AG1565" i="25"/>
  <c r="AH1565" i="25" s="1"/>
  <c r="AH1564" i="25"/>
  <c r="AG1564" i="25"/>
  <c r="AH1563" i="25"/>
  <c r="AG1563" i="25"/>
  <c r="AG1562" i="25"/>
  <c r="AH1562" i="25" s="1"/>
  <c r="AG1561" i="25"/>
  <c r="AH1561" i="25" s="1"/>
  <c r="AG1560" i="25"/>
  <c r="AH1560" i="25" s="1"/>
  <c r="AG1559" i="25"/>
  <c r="AH1559" i="25" s="1"/>
  <c r="AH1558" i="25"/>
  <c r="AG1558" i="25"/>
  <c r="AH1557" i="25"/>
  <c r="AG1557" i="25"/>
  <c r="AG1556" i="25"/>
  <c r="AH1556" i="25" s="1"/>
  <c r="AG1555" i="25"/>
  <c r="AH1555" i="25" s="1"/>
  <c r="AG1554" i="25"/>
  <c r="AH1554" i="25" s="1"/>
  <c r="AG1553" i="25"/>
  <c r="AH1553" i="25" s="1"/>
  <c r="AH1552" i="25"/>
  <c r="AG1552" i="25"/>
  <c r="AG1551" i="25"/>
  <c r="AH1551" i="25" s="1"/>
  <c r="AG1550" i="25"/>
  <c r="AH1550" i="25" s="1"/>
  <c r="AG1549" i="25"/>
  <c r="AH1549" i="25" s="1"/>
  <c r="AG1548" i="25"/>
  <c r="AH1548" i="25" s="1"/>
  <c r="AG1547" i="25"/>
  <c r="AH1547" i="25" s="1"/>
  <c r="AH1546" i="25"/>
  <c r="AG1546" i="25"/>
  <c r="AH1545" i="25"/>
  <c r="AG1545" i="25"/>
  <c r="AG1544" i="25"/>
  <c r="AH1544" i="25" s="1"/>
  <c r="AG1543" i="25"/>
  <c r="AH1543" i="25" s="1"/>
  <c r="AG1542" i="25"/>
  <c r="AH1542" i="25" s="1"/>
  <c r="AG1541" i="25"/>
  <c r="AH1541" i="25" s="1"/>
  <c r="AH1540" i="25"/>
  <c r="AG1540" i="25"/>
  <c r="AH1539" i="25"/>
  <c r="AG1539" i="25"/>
  <c r="AG1538" i="25"/>
  <c r="AH1538" i="25" s="1"/>
  <c r="AG1537" i="25"/>
  <c r="AH1537" i="25" s="1"/>
  <c r="AG1536" i="25"/>
  <c r="AH1536" i="25" s="1"/>
  <c r="AG1535" i="25"/>
  <c r="AH1535" i="25" s="1"/>
  <c r="AH1534" i="25"/>
  <c r="AG1534" i="25"/>
  <c r="AG1533" i="25"/>
  <c r="AH1533" i="25" s="1"/>
  <c r="AG1532" i="25"/>
  <c r="AH1532" i="25" s="1"/>
  <c r="AG1531" i="25"/>
  <c r="AH1531" i="25" s="1"/>
  <c r="AG1530" i="25"/>
  <c r="AH1530" i="25" s="1"/>
  <c r="AG1529" i="25"/>
  <c r="AH1529" i="25" s="1"/>
  <c r="AH1528" i="25"/>
  <c r="AG1528" i="25"/>
  <c r="AH1527" i="25"/>
  <c r="AG1527" i="25"/>
  <c r="AG1526" i="25"/>
  <c r="AH1526" i="25" s="1"/>
  <c r="AG1525" i="25"/>
  <c r="AH1525" i="25" s="1"/>
  <c r="AG1524" i="25"/>
  <c r="AH1524" i="25" s="1"/>
  <c r="AG1523" i="25"/>
  <c r="AH1523" i="25" s="1"/>
  <c r="AG1522" i="25"/>
  <c r="AH1522" i="25" s="1"/>
  <c r="AG1521" i="25"/>
  <c r="AH1521" i="25" s="1"/>
  <c r="AG1520" i="25"/>
  <c r="AH1520" i="25" s="1"/>
  <c r="AG1519" i="25"/>
  <c r="AH1519" i="25" s="1"/>
  <c r="AG1518" i="25"/>
  <c r="AH1518" i="25" s="1"/>
  <c r="AH1517" i="25"/>
  <c r="AG1517" i="25"/>
  <c r="AG1516" i="25"/>
  <c r="AH1516" i="25" s="1"/>
  <c r="AH1515" i="25"/>
  <c r="AG1515" i="25"/>
  <c r="AG1514" i="25"/>
  <c r="AH1514" i="25" s="1"/>
  <c r="AG1513" i="25"/>
  <c r="AH1513" i="25" s="1"/>
  <c r="AG1512" i="25"/>
  <c r="AH1512" i="25" s="1"/>
  <c r="AG1511" i="25"/>
  <c r="AH1511" i="25" s="1"/>
  <c r="AG1510" i="25"/>
  <c r="AH1510" i="25" s="1"/>
  <c r="AG1509" i="25"/>
  <c r="AH1509" i="25" s="1"/>
  <c r="AG1508" i="25"/>
  <c r="AH1508" i="25" s="1"/>
  <c r="AG1507" i="25"/>
  <c r="AH1507" i="25" s="1"/>
  <c r="AG1506" i="25"/>
  <c r="AH1506" i="25" s="1"/>
  <c r="AH1505" i="25"/>
  <c r="AG1505" i="25"/>
  <c r="AH1504" i="25"/>
  <c r="AG1504" i="25"/>
  <c r="AH1503" i="25"/>
  <c r="AG1503" i="25"/>
  <c r="AG1502" i="25"/>
  <c r="AH1502" i="25" s="1"/>
  <c r="AG1501" i="25"/>
  <c r="AH1501" i="25" s="1"/>
  <c r="AG1500" i="25"/>
  <c r="AH1500" i="25" s="1"/>
  <c r="AG1499" i="25"/>
  <c r="AH1499" i="25" s="1"/>
  <c r="AG1498" i="25"/>
  <c r="AH1498" i="25" s="1"/>
  <c r="AG1497" i="25"/>
  <c r="AH1497" i="25" s="1"/>
  <c r="AG1496" i="25"/>
  <c r="AH1496" i="25" s="1"/>
  <c r="AG1495" i="25"/>
  <c r="AH1495" i="25" s="1"/>
  <c r="AG1494" i="25"/>
  <c r="AH1494" i="25" s="1"/>
  <c r="AH1493" i="25"/>
  <c r="AG1493" i="25"/>
  <c r="AG1492" i="25"/>
  <c r="AH1492" i="25" s="1"/>
  <c r="AH1491" i="25"/>
  <c r="AG1491" i="25"/>
  <c r="AG1490" i="25"/>
  <c r="AH1490" i="25" s="1"/>
  <c r="AG1489" i="25"/>
  <c r="AH1489" i="25" s="1"/>
  <c r="AG1488" i="25"/>
  <c r="AH1488" i="25" s="1"/>
  <c r="AG1487" i="25"/>
  <c r="AH1487" i="25" s="1"/>
  <c r="AG1486" i="25"/>
  <c r="AH1486" i="25" s="1"/>
  <c r="AG1485" i="25"/>
  <c r="AH1485" i="25" s="1"/>
  <c r="AG1484" i="25"/>
  <c r="AH1484" i="25" s="1"/>
  <c r="AH1483" i="25"/>
  <c r="AG1483" i="25"/>
  <c r="AG1482" i="25"/>
  <c r="AH1482" i="25" s="1"/>
  <c r="AG1481" i="25"/>
  <c r="AH1481" i="25" s="1"/>
  <c r="AG1480" i="25"/>
  <c r="AH1480" i="25" s="1"/>
  <c r="AG1479" i="25"/>
  <c r="AH1479" i="25" s="1"/>
  <c r="AG1478" i="25"/>
  <c r="AH1478" i="25" s="1"/>
  <c r="AG1477" i="25"/>
  <c r="AH1477" i="25" s="1"/>
  <c r="AH1476" i="25"/>
  <c r="AG1476" i="25"/>
  <c r="AH1475" i="25"/>
  <c r="AG1475" i="25"/>
  <c r="AH1474" i="25"/>
  <c r="AG1474" i="25"/>
  <c r="AH1473" i="25"/>
  <c r="AG1473" i="25"/>
  <c r="AH1472" i="25"/>
  <c r="AG1472" i="25"/>
  <c r="AG1471" i="25"/>
  <c r="AH1471" i="25" s="1"/>
  <c r="AH1470" i="25"/>
  <c r="AG1470" i="25"/>
  <c r="AH1469" i="25"/>
  <c r="AG1469" i="25"/>
  <c r="AH1468" i="25"/>
  <c r="AG1468" i="25"/>
  <c r="AH1467" i="25"/>
  <c r="AG1467" i="25"/>
  <c r="AH1466" i="25"/>
  <c r="AG1466" i="25"/>
  <c r="AG1465" i="25"/>
  <c r="AH1465" i="25" s="1"/>
  <c r="AH1464" i="25"/>
  <c r="AG1464" i="25"/>
  <c r="AH1463" i="25"/>
  <c r="AG1463" i="25"/>
  <c r="AH1462" i="25"/>
  <c r="AG1462" i="25"/>
  <c r="AH1461" i="25"/>
  <c r="AG1461" i="25"/>
  <c r="AH1460" i="25"/>
  <c r="AG1460" i="25"/>
  <c r="AG1459" i="25"/>
  <c r="AH1459" i="25" s="1"/>
  <c r="AH1458" i="25"/>
  <c r="AG1458" i="25"/>
  <c r="AH1457" i="25"/>
  <c r="AG1457" i="25"/>
  <c r="AH1456" i="25"/>
  <c r="AG1456" i="25"/>
  <c r="AH1455" i="25"/>
  <c r="AG1455" i="25"/>
  <c r="AH1454" i="25"/>
  <c r="AG1454" i="25"/>
  <c r="AG1453" i="25"/>
  <c r="AH1453" i="25" s="1"/>
  <c r="AH1452" i="25"/>
  <c r="AG1452" i="25"/>
  <c r="AH1451" i="25"/>
  <c r="AG1451" i="25"/>
  <c r="AH1450" i="25"/>
  <c r="AG1450" i="25"/>
  <c r="AH1449" i="25"/>
  <c r="AG1449" i="25"/>
  <c r="AH1448" i="25"/>
  <c r="AG1448" i="25"/>
  <c r="AG1447" i="25"/>
  <c r="AH1447" i="25" s="1"/>
  <c r="AH1446" i="25"/>
  <c r="AG1446" i="25"/>
  <c r="AH1445" i="25"/>
  <c r="AG1445" i="25"/>
  <c r="AH1444" i="25"/>
  <c r="AG1444" i="25"/>
  <c r="AH1443" i="25"/>
  <c r="AG1443" i="25"/>
  <c r="AH1442" i="25"/>
  <c r="AG1442" i="25"/>
  <c r="AG1441" i="25"/>
  <c r="AH1441" i="25" s="1"/>
  <c r="AH1440" i="25"/>
  <c r="AG1440" i="25"/>
  <c r="AH1439" i="25"/>
  <c r="AG1439" i="25"/>
  <c r="AH1438" i="25"/>
  <c r="AG1438" i="25"/>
  <c r="AH1437" i="25"/>
  <c r="AG1437" i="25"/>
  <c r="AH1436" i="25"/>
  <c r="AG1436" i="25"/>
  <c r="AG1435" i="25"/>
  <c r="AH1435" i="25" s="1"/>
  <c r="AH1434" i="25"/>
  <c r="AG1434" i="25"/>
  <c r="AH1433" i="25"/>
  <c r="AG1433" i="25"/>
  <c r="AH1432" i="25"/>
  <c r="AG1432" i="25"/>
  <c r="AH1431" i="25"/>
  <c r="AG1431" i="25"/>
  <c r="AH1430" i="25"/>
  <c r="AG1430" i="25"/>
  <c r="AG1429" i="25"/>
  <c r="AH1429" i="25" s="1"/>
  <c r="AH1428" i="25"/>
  <c r="AG1428" i="25"/>
  <c r="AH1427" i="25"/>
  <c r="AG1427" i="25"/>
  <c r="AH1426" i="25"/>
  <c r="AG1426" i="25"/>
  <c r="AH1425" i="25"/>
  <c r="AG1425" i="25"/>
  <c r="AH1424" i="25"/>
  <c r="AG1424" i="25"/>
  <c r="AG1423" i="25"/>
  <c r="AH1423" i="25" s="1"/>
  <c r="AH1422" i="25"/>
  <c r="AG1422" i="25"/>
  <c r="AH1421" i="25"/>
  <c r="AG1421" i="25"/>
  <c r="AH1420" i="25"/>
  <c r="AG1420" i="25"/>
  <c r="AH1419" i="25"/>
  <c r="AG1419" i="25"/>
  <c r="AH1418" i="25"/>
  <c r="AG1418" i="25"/>
  <c r="AG1417" i="25"/>
  <c r="AH1417" i="25" s="1"/>
  <c r="AH1416" i="25"/>
  <c r="AG1416" i="25"/>
  <c r="AH1415" i="25"/>
  <c r="AG1415" i="25"/>
  <c r="AH1414" i="25"/>
  <c r="AG1414" i="25"/>
  <c r="AH1413" i="25"/>
  <c r="AG1413" i="25"/>
  <c r="AH1412" i="25"/>
  <c r="AG1412" i="25"/>
  <c r="AG1411" i="25"/>
  <c r="AH1411" i="25" s="1"/>
  <c r="AH1410" i="25"/>
  <c r="AG1410" i="25"/>
  <c r="AH1409" i="25"/>
  <c r="AG1409" i="25"/>
  <c r="AH1408" i="25"/>
  <c r="AG1408" i="25"/>
  <c r="AH1407" i="25"/>
  <c r="AG1407" i="25"/>
  <c r="AH1406" i="25"/>
  <c r="AG1406" i="25"/>
  <c r="AG1405" i="25"/>
  <c r="AH1405" i="25" s="1"/>
  <c r="AH1404" i="25"/>
  <c r="AG1404" i="25"/>
  <c r="AH1403" i="25"/>
  <c r="AG1403" i="25"/>
  <c r="AH1402" i="25"/>
  <c r="AG1402" i="25"/>
  <c r="AH1401" i="25"/>
  <c r="AG1401" i="25"/>
  <c r="AH1400" i="25"/>
  <c r="AG1400" i="25"/>
  <c r="AG1399" i="25"/>
  <c r="AH1399" i="25" s="1"/>
  <c r="AH1398" i="25"/>
  <c r="AG1398" i="25"/>
  <c r="AH1397" i="25"/>
  <c r="AG1397" i="25"/>
  <c r="AH1396" i="25"/>
  <c r="AG1396" i="25"/>
  <c r="AH1395" i="25"/>
  <c r="AG1395" i="25"/>
  <c r="AH1394" i="25"/>
  <c r="AG1394" i="25"/>
  <c r="AG1393" i="25"/>
  <c r="AH1393" i="25" s="1"/>
  <c r="AH1392" i="25"/>
  <c r="AG1392" i="25"/>
  <c r="AH1391" i="25"/>
  <c r="AG1391" i="25"/>
  <c r="AH1390" i="25"/>
  <c r="AG1390" i="25"/>
  <c r="AH1389" i="25"/>
  <c r="AG1389" i="25"/>
  <c r="AH1388" i="25"/>
  <c r="AG1388" i="25"/>
  <c r="AG1387" i="25"/>
  <c r="AH1387" i="25" s="1"/>
  <c r="AH1386" i="25"/>
  <c r="AG1386" i="25"/>
  <c r="AH1385" i="25"/>
  <c r="AG1385" i="25"/>
  <c r="AH1384" i="25"/>
  <c r="AG1384" i="25"/>
  <c r="AH1383" i="25"/>
  <c r="AG1383" i="25"/>
  <c r="AH1382" i="25"/>
  <c r="AG1382" i="25"/>
  <c r="AG1381" i="25"/>
  <c r="AH1381" i="25" s="1"/>
  <c r="AH1380" i="25"/>
  <c r="AG1380" i="25"/>
  <c r="AH1379" i="25"/>
  <c r="AG1379" i="25"/>
  <c r="AH1378" i="25"/>
  <c r="AG1378" i="25"/>
  <c r="AH1377" i="25"/>
  <c r="AG1377" i="25"/>
  <c r="AH1376" i="25"/>
  <c r="AG1376" i="25"/>
  <c r="AG1375" i="25"/>
  <c r="AH1375" i="25" s="1"/>
  <c r="AH1374" i="25"/>
  <c r="AG1374" i="25"/>
  <c r="AH1373" i="25"/>
  <c r="AG1373" i="25"/>
  <c r="AH1372" i="25"/>
  <c r="AG1372" i="25"/>
  <c r="AH1371" i="25"/>
  <c r="AG1371" i="25"/>
  <c r="AH1370" i="25"/>
  <c r="AG1370" i="25"/>
  <c r="AG1369" i="25"/>
  <c r="AH1369" i="25" s="1"/>
  <c r="AH1368" i="25"/>
  <c r="AG1368" i="25"/>
  <c r="AH1367" i="25"/>
  <c r="AG1367" i="25"/>
  <c r="AH1366" i="25"/>
  <c r="AG1366" i="25"/>
  <c r="AH1365" i="25"/>
  <c r="AG1365" i="25"/>
  <c r="AH1364" i="25"/>
  <c r="AG1364" i="25"/>
  <c r="AG1363" i="25"/>
  <c r="AH1363" i="25" s="1"/>
  <c r="AH1362" i="25"/>
  <c r="AG1362" i="25"/>
  <c r="AH1361" i="25"/>
  <c r="AG1361" i="25"/>
  <c r="AH1360" i="25"/>
  <c r="AG1360" i="25"/>
  <c r="AH1359" i="25"/>
  <c r="AG1359" i="25"/>
  <c r="AH1358" i="25"/>
  <c r="AG1358" i="25"/>
  <c r="AG1357" i="25"/>
  <c r="AH1357" i="25" s="1"/>
  <c r="AH1356" i="25"/>
  <c r="AG1356" i="25"/>
  <c r="AH1355" i="25"/>
  <c r="AG1355" i="25"/>
  <c r="AH1354" i="25"/>
  <c r="AG1354" i="25"/>
  <c r="AH1353" i="25"/>
  <c r="AG1353" i="25"/>
  <c r="AH1352" i="25"/>
  <c r="AG1352" i="25"/>
  <c r="AG1351" i="25"/>
  <c r="AH1351" i="25" s="1"/>
  <c r="AH1350" i="25"/>
  <c r="AG1350" i="25"/>
  <c r="AH1349" i="25"/>
  <c r="AG1349" i="25"/>
  <c r="AH1348" i="25"/>
  <c r="AG1348" i="25"/>
  <c r="AH1347" i="25"/>
  <c r="AG1347" i="25"/>
  <c r="AH1346" i="25"/>
  <c r="AG1346" i="25"/>
  <c r="AG1345" i="25"/>
  <c r="AH1345" i="25" s="1"/>
  <c r="AH1344" i="25"/>
  <c r="AG1344" i="25"/>
  <c r="AH1343" i="25"/>
  <c r="AG1343" i="25"/>
  <c r="AH1342" i="25"/>
  <c r="AG1342" i="25"/>
  <c r="AH1341" i="25"/>
  <c r="AG1341" i="25"/>
  <c r="AH1340" i="25"/>
  <c r="AG1340" i="25"/>
  <c r="AG1339" i="25"/>
  <c r="AH1339" i="25" s="1"/>
  <c r="AH1338" i="25"/>
  <c r="AG1338" i="25"/>
  <c r="AH1337" i="25"/>
  <c r="AG1337" i="25"/>
  <c r="AH1336" i="25"/>
  <c r="AG1336" i="25"/>
  <c r="AH1335" i="25"/>
  <c r="AG1335" i="25"/>
  <c r="AH1334" i="25"/>
  <c r="AG1334" i="25"/>
  <c r="AG1333" i="25"/>
  <c r="AH1333" i="25" s="1"/>
  <c r="AH1332" i="25"/>
  <c r="AG1332" i="25"/>
  <c r="AH1331" i="25"/>
  <c r="AG1331" i="25"/>
  <c r="AH1330" i="25"/>
  <c r="AG1330" i="25"/>
  <c r="AH1329" i="25"/>
  <c r="AG1329" i="25"/>
  <c r="AH1328" i="25"/>
  <c r="AG1328" i="25"/>
  <c r="AG1327" i="25"/>
  <c r="AH1327" i="25" s="1"/>
  <c r="AH1326" i="25"/>
  <c r="AG1326" i="25"/>
  <c r="AH1325" i="25"/>
  <c r="AG1325" i="25"/>
  <c r="AH1324" i="25"/>
  <c r="AG1324" i="25"/>
  <c r="AH1323" i="25"/>
  <c r="AG1323" i="25"/>
  <c r="AH1322" i="25"/>
  <c r="AG1322" i="25"/>
  <c r="AG1321" i="25"/>
  <c r="AH1321" i="25" s="1"/>
  <c r="AH1320" i="25"/>
  <c r="AG1320" i="25"/>
  <c r="AH1319" i="25"/>
  <c r="AG1319" i="25"/>
  <c r="AH1318" i="25"/>
  <c r="AG1318" i="25"/>
  <c r="AH1317" i="25"/>
  <c r="AG1317" i="25"/>
  <c r="AH1316" i="25"/>
  <c r="AG1316" i="25"/>
  <c r="AG1315" i="25"/>
  <c r="AH1315" i="25" s="1"/>
  <c r="AH1314" i="25"/>
  <c r="AG1314" i="25"/>
  <c r="AH1313" i="25"/>
  <c r="AG1313" i="25"/>
  <c r="AH1312" i="25"/>
  <c r="AG1312" i="25"/>
  <c r="AH1311" i="25"/>
  <c r="AG1311" i="25"/>
  <c r="AH1310" i="25"/>
  <c r="AG1310" i="25"/>
  <c r="AG1309" i="25"/>
  <c r="AH1309" i="25" s="1"/>
  <c r="AH1308" i="25"/>
  <c r="AG1308" i="25"/>
  <c r="AH1307" i="25"/>
  <c r="AG1307" i="25"/>
  <c r="AH1306" i="25"/>
  <c r="AG1306" i="25"/>
  <c r="AH1305" i="25"/>
  <c r="AG1305" i="25"/>
  <c r="AH1304" i="25"/>
  <c r="AG1304" i="25"/>
  <c r="AG1303" i="25"/>
  <c r="AH1303" i="25" s="1"/>
  <c r="AH1302" i="25"/>
  <c r="AG1302" i="25"/>
  <c r="AH1301" i="25"/>
  <c r="AG1301" i="25"/>
  <c r="AH1300" i="25"/>
  <c r="AG1300" i="25"/>
  <c r="AH1299" i="25"/>
  <c r="AG1299" i="25"/>
  <c r="AH1298" i="25"/>
  <c r="AG1298" i="25"/>
  <c r="AG1297" i="25"/>
  <c r="AH1297" i="25" s="1"/>
  <c r="AH1296" i="25"/>
  <c r="AG1296" i="25"/>
  <c r="AH1295" i="25"/>
  <c r="AG1295" i="25"/>
  <c r="AH1294" i="25"/>
  <c r="AG1294" i="25"/>
  <c r="AH1293" i="25"/>
  <c r="AG1293" i="25"/>
  <c r="AH1292" i="25"/>
  <c r="AG1292" i="25"/>
  <c r="AG1291" i="25"/>
  <c r="AH1291" i="25" s="1"/>
  <c r="AH1290" i="25"/>
  <c r="AG1290" i="25"/>
  <c r="AH1289" i="25"/>
  <c r="AG1289" i="25"/>
  <c r="AH1288" i="25"/>
  <c r="AG1288" i="25"/>
  <c r="AH1287" i="25"/>
  <c r="AG1287" i="25"/>
  <c r="AH1286" i="25"/>
  <c r="AG1286" i="25"/>
  <c r="AG1285" i="25"/>
  <c r="AH1285" i="25" s="1"/>
  <c r="AH1284" i="25"/>
  <c r="AG1284" i="25"/>
  <c r="AH1283" i="25"/>
  <c r="AG1283" i="25"/>
  <c r="AH1282" i="25"/>
  <c r="AG1282" i="25"/>
  <c r="AH1281" i="25"/>
  <c r="AG1281" i="25"/>
  <c r="AH1280" i="25"/>
  <c r="AG1280" i="25"/>
  <c r="AG1279" i="25"/>
  <c r="AH1279" i="25" s="1"/>
  <c r="AH1278" i="25"/>
  <c r="AG1278" i="25"/>
  <c r="AH1277" i="25"/>
  <c r="AG1277" i="25"/>
  <c r="AH1276" i="25"/>
  <c r="AG1276" i="25"/>
  <c r="AH1275" i="25"/>
  <c r="AG1275" i="25"/>
  <c r="AH1274" i="25"/>
  <c r="AG1274" i="25"/>
  <c r="AG1273" i="25"/>
  <c r="AH1273" i="25" s="1"/>
  <c r="AH1272" i="25"/>
  <c r="AG1272" i="25"/>
  <c r="AH1271" i="25"/>
  <c r="AG1271" i="25"/>
  <c r="AH1270" i="25"/>
  <c r="AG1270" i="25"/>
  <c r="AH1269" i="25"/>
  <c r="AG1269" i="25"/>
  <c r="AH1268" i="25"/>
  <c r="AG1268" i="25"/>
  <c r="AG1267" i="25"/>
  <c r="AH1267" i="25" s="1"/>
  <c r="AH1266" i="25"/>
  <c r="AG1266" i="25"/>
  <c r="AH1265" i="25"/>
  <c r="AG1265" i="25"/>
  <c r="AH1264" i="25"/>
  <c r="AG1264" i="25"/>
  <c r="AH1263" i="25"/>
  <c r="AG1263" i="25"/>
  <c r="AH1262" i="25"/>
  <c r="AG1262" i="25"/>
  <c r="AG1261" i="25"/>
  <c r="AH1261" i="25" s="1"/>
  <c r="AH1260" i="25"/>
  <c r="AG1260" i="25"/>
  <c r="AH1259" i="25"/>
  <c r="AG1259" i="25"/>
  <c r="AH1258" i="25"/>
  <c r="AG1258" i="25"/>
  <c r="AH1257" i="25"/>
  <c r="AG1257" i="25"/>
  <c r="AH1256" i="25"/>
  <c r="AG1256" i="25"/>
  <c r="AG1255" i="25"/>
  <c r="AH1255" i="25" s="1"/>
  <c r="AH1254" i="25"/>
  <c r="AG1254" i="25"/>
  <c r="AH1253" i="25"/>
  <c r="AG1253" i="25"/>
  <c r="AH1252" i="25"/>
  <c r="AG1252" i="25"/>
  <c r="AH1251" i="25"/>
  <c r="AG1251" i="25"/>
  <c r="AH1250" i="25"/>
  <c r="AG1250" i="25"/>
  <c r="AG1249" i="25"/>
  <c r="AH1249" i="25" s="1"/>
  <c r="AH1248" i="25"/>
  <c r="AG1248" i="25"/>
  <c r="AH1247" i="25"/>
  <c r="AG1247" i="25"/>
  <c r="AH1246" i="25"/>
  <c r="AG1246" i="25"/>
  <c r="AH1245" i="25"/>
  <c r="AG1245" i="25"/>
  <c r="AH1244" i="25"/>
  <c r="AG1244" i="25"/>
  <c r="AG1243" i="25"/>
  <c r="AH1243" i="25" s="1"/>
  <c r="AH1242" i="25"/>
  <c r="AG1242" i="25"/>
  <c r="AH1241" i="25"/>
  <c r="AG1241" i="25"/>
  <c r="AH1240" i="25"/>
  <c r="AG1240" i="25"/>
  <c r="AH1239" i="25"/>
  <c r="AG1239" i="25"/>
  <c r="AH1238" i="25"/>
  <c r="AG1238" i="25"/>
  <c r="AG1237" i="25"/>
  <c r="AH1237" i="25" s="1"/>
  <c r="AH1236" i="25"/>
  <c r="AG1236" i="25"/>
  <c r="AH1235" i="25"/>
  <c r="AG1235" i="25"/>
  <c r="AH1234" i="25"/>
  <c r="AG1234" i="25"/>
  <c r="AH1233" i="25"/>
  <c r="AG1233" i="25"/>
  <c r="AH1232" i="25"/>
  <c r="AG1232" i="25"/>
  <c r="AG1231" i="25"/>
  <c r="AH1231" i="25" s="1"/>
  <c r="AH1230" i="25"/>
  <c r="AG1230" i="25"/>
  <c r="AH1229" i="25"/>
  <c r="AG1229" i="25"/>
  <c r="AH1228" i="25"/>
  <c r="AG1228" i="25"/>
  <c r="AH1227" i="25"/>
  <c r="AG1227" i="25"/>
  <c r="AH1226" i="25"/>
  <c r="AG1226" i="25"/>
  <c r="AG1225" i="25"/>
  <c r="AH1225" i="25" s="1"/>
  <c r="AH1224" i="25"/>
  <c r="AG1224" i="25"/>
  <c r="AH1223" i="25"/>
  <c r="AG1223" i="25"/>
  <c r="AH1222" i="25"/>
  <c r="AG1222" i="25"/>
  <c r="AH1221" i="25"/>
  <c r="AG1221" i="25"/>
  <c r="AH1220" i="25"/>
  <c r="AG1220" i="25"/>
  <c r="AG1219" i="25"/>
  <c r="AH1219" i="25" s="1"/>
  <c r="AH1218" i="25"/>
  <c r="AG1218" i="25"/>
  <c r="AH1217" i="25"/>
  <c r="AG1217" i="25"/>
  <c r="AH1216" i="25"/>
  <c r="AG1216" i="25"/>
  <c r="AH1215" i="25"/>
  <c r="AG1215" i="25"/>
  <c r="AH1214" i="25"/>
  <c r="AG1214" i="25"/>
  <c r="AG1213" i="25"/>
  <c r="AH1213" i="25" s="1"/>
  <c r="AH1212" i="25"/>
  <c r="AG1212" i="25"/>
  <c r="AH1211" i="25"/>
  <c r="AG1211" i="25"/>
  <c r="AH1210" i="25"/>
  <c r="AG1210" i="25"/>
  <c r="AH1209" i="25"/>
  <c r="AG1209" i="25"/>
  <c r="AH1208" i="25"/>
  <c r="AG1208" i="25"/>
  <c r="AG1207" i="25"/>
  <c r="AH1207" i="25" s="1"/>
  <c r="AH1206" i="25"/>
  <c r="AG1206" i="25"/>
  <c r="AH1205" i="25"/>
  <c r="AG1205" i="25"/>
  <c r="AH1204" i="25"/>
  <c r="AG1204" i="25"/>
  <c r="AH1203" i="25"/>
  <c r="AG1203" i="25"/>
  <c r="AH1202" i="25"/>
  <c r="AG1202" i="25"/>
  <c r="AG1201" i="25"/>
  <c r="AH1201" i="25" s="1"/>
  <c r="AH1200" i="25"/>
  <c r="AG1200" i="25"/>
  <c r="AH1199" i="25"/>
  <c r="AG1199" i="25"/>
  <c r="AH1198" i="25"/>
  <c r="AG1198" i="25"/>
  <c r="AH1197" i="25"/>
  <c r="AG1197" i="25"/>
  <c r="AH1196" i="25"/>
  <c r="AG1196" i="25"/>
  <c r="AG1195" i="25"/>
  <c r="AH1195" i="25" s="1"/>
  <c r="AH1194" i="25"/>
  <c r="AG1194" i="25"/>
  <c r="AH1193" i="25"/>
  <c r="AG1193" i="25"/>
  <c r="AH1192" i="25"/>
  <c r="AG1192" i="25"/>
  <c r="AH1191" i="25"/>
  <c r="AG1191" i="25"/>
  <c r="AH1190" i="25"/>
  <c r="AG1190" i="25"/>
  <c r="AG1189" i="25"/>
  <c r="AH1189" i="25" s="1"/>
  <c r="AH1188" i="25"/>
  <c r="AG1188" i="25"/>
  <c r="AH1187" i="25"/>
  <c r="AG1187" i="25"/>
  <c r="AH1186" i="25"/>
  <c r="AG1186" i="25"/>
  <c r="AH1185" i="25"/>
  <c r="AG1185" i="25"/>
  <c r="AH1184" i="25"/>
  <c r="AG1184" i="25"/>
  <c r="AG1183" i="25"/>
  <c r="AH1183" i="25" s="1"/>
  <c r="AH1182" i="25"/>
  <c r="AG1182" i="25"/>
  <c r="AH1181" i="25"/>
  <c r="AG1181" i="25"/>
  <c r="AH1180" i="25"/>
  <c r="AG1180" i="25"/>
  <c r="AH1179" i="25"/>
  <c r="AG1179" i="25"/>
  <c r="AH1178" i="25"/>
  <c r="AG1178" i="25"/>
  <c r="AG1177" i="25"/>
  <c r="AH1177" i="25" s="1"/>
  <c r="AH1176" i="25"/>
  <c r="AG1176" i="25"/>
  <c r="AH1175" i="25"/>
  <c r="AG1175" i="25"/>
  <c r="AH1174" i="25"/>
  <c r="AG1174" i="25"/>
  <c r="AH1173" i="25"/>
  <c r="AG1173" i="25"/>
  <c r="AH1172" i="25"/>
  <c r="AG1172" i="25"/>
  <c r="AG1171" i="25"/>
  <c r="AH1171" i="25" s="1"/>
  <c r="AH1170" i="25"/>
  <c r="AG1170" i="25"/>
  <c r="AH1169" i="25"/>
  <c r="AG1169" i="25"/>
  <c r="AH1168" i="25"/>
  <c r="AG1168" i="25"/>
  <c r="AH1167" i="25"/>
  <c r="AG1167" i="25"/>
  <c r="AH1166" i="25"/>
  <c r="AG1166" i="25"/>
  <c r="AG1165" i="25"/>
  <c r="AH1165" i="25" s="1"/>
  <c r="AH1164" i="25"/>
  <c r="AG1164" i="25"/>
  <c r="AH1163" i="25"/>
  <c r="AG1163" i="25"/>
  <c r="AH1162" i="25"/>
  <c r="AG1162" i="25"/>
  <c r="AH1161" i="25"/>
  <c r="AG1161" i="25"/>
  <c r="AH1160" i="25"/>
  <c r="AG1160" i="25"/>
  <c r="AG1159" i="25"/>
  <c r="AH1159" i="25" s="1"/>
  <c r="AH1158" i="25"/>
  <c r="AG1158" i="25"/>
  <c r="AH1157" i="25"/>
  <c r="AG1157" i="25"/>
  <c r="AH1156" i="25"/>
  <c r="AG1156" i="25"/>
  <c r="AH1155" i="25"/>
  <c r="AG1155" i="25"/>
  <c r="AH1154" i="25"/>
  <c r="AG1154" i="25"/>
  <c r="AG1153" i="25"/>
  <c r="AH1153" i="25" s="1"/>
  <c r="AH1152" i="25"/>
  <c r="AG1152" i="25"/>
  <c r="AH1151" i="25"/>
  <c r="AG1151" i="25"/>
  <c r="AH1150" i="25"/>
  <c r="AG1150" i="25"/>
  <c r="AH1149" i="25"/>
  <c r="AG1149" i="25"/>
  <c r="AH1148" i="25"/>
  <c r="AG1148" i="25"/>
  <c r="AG1147" i="25"/>
  <c r="AH1147" i="25" s="1"/>
  <c r="AH1146" i="25"/>
  <c r="AG1146" i="25"/>
  <c r="AH1145" i="25"/>
  <c r="AG1145" i="25"/>
  <c r="AH1144" i="25"/>
  <c r="AG1144" i="25"/>
  <c r="AH1143" i="25"/>
  <c r="AG1143" i="25"/>
  <c r="AH1142" i="25"/>
  <c r="AG1142" i="25"/>
  <c r="AG1141" i="25"/>
  <c r="AH1141" i="25" s="1"/>
  <c r="AH1140" i="25"/>
  <c r="AG1140" i="25"/>
  <c r="AH1139" i="25"/>
  <c r="AG1139" i="25"/>
  <c r="AH1138" i="25"/>
  <c r="AG1138" i="25"/>
  <c r="AH1137" i="25"/>
  <c r="AG1137" i="25"/>
  <c r="AH1136" i="25"/>
  <c r="AG1136" i="25"/>
  <c r="AG1135" i="25"/>
  <c r="AH1135" i="25" s="1"/>
  <c r="AH1134" i="25"/>
  <c r="AG1134" i="25"/>
  <c r="AH1133" i="25"/>
  <c r="AG1133" i="25"/>
  <c r="AH1132" i="25"/>
  <c r="AG1132" i="25"/>
  <c r="AH1131" i="25"/>
  <c r="AG1131" i="25"/>
  <c r="AH1130" i="25"/>
  <c r="AG1130" i="25"/>
  <c r="AG1129" i="25"/>
  <c r="AH1129" i="25" s="1"/>
  <c r="AH1128" i="25"/>
  <c r="AG1128" i="25"/>
  <c r="AH1127" i="25"/>
  <c r="AG1127" i="25"/>
  <c r="AH1126" i="25"/>
  <c r="AG1126" i="25"/>
  <c r="AH1125" i="25"/>
  <c r="AG1125" i="25"/>
  <c r="AH1124" i="25"/>
  <c r="AG1124" i="25"/>
  <c r="AG1123" i="25"/>
  <c r="AH1123" i="25" s="1"/>
  <c r="AH1122" i="25"/>
  <c r="AG1122" i="25"/>
  <c r="AH1121" i="25"/>
  <c r="AG1121" i="25"/>
  <c r="AH1120" i="25"/>
  <c r="AG1120" i="25"/>
  <c r="AH1119" i="25"/>
  <c r="AG1119" i="25"/>
  <c r="AH1118" i="25"/>
  <c r="AG1118" i="25"/>
  <c r="AG1117" i="25"/>
  <c r="AH1117" i="25" s="1"/>
  <c r="AH1116" i="25"/>
  <c r="AG1116" i="25"/>
  <c r="AH1115" i="25"/>
  <c r="AG1115" i="25"/>
  <c r="AH1114" i="25"/>
  <c r="AG1114" i="25"/>
  <c r="AH1113" i="25"/>
  <c r="AG1113" i="25"/>
  <c r="AH1112" i="25"/>
  <c r="AG1112" i="25"/>
  <c r="AG1111" i="25"/>
  <c r="AH1111" i="25" s="1"/>
  <c r="AH1110" i="25"/>
  <c r="AG1110" i="25"/>
  <c r="AH1109" i="25"/>
  <c r="AG1109" i="25"/>
  <c r="AH1108" i="25"/>
  <c r="AG1108" i="25"/>
  <c r="AH1107" i="25"/>
  <c r="AG1107" i="25"/>
  <c r="AH1106" i="25"/>
  <c r="AG1106" i="25"/>
  <c r="AG1105" i="25"/>
  <c r="AH1105" i="25" s="1"/>
  <c r="AH1104" i="25"/>
  <c r="AG1104" i="25"/>
  <c r="AH1103" i="25"/>
  <c r="AG1103" i="25"/>
  <c r="AH1102" i="25"/>
  <c r="AG1102" i="25"/>
  <c r="AH1101" i="25"/>
  <c r="AG1101" i="25"/>
  <c r="AH1100" i="25"/>
  <c r="AG1100" i="25"/>
  <c r="AG1099" i="25"/>
  <c r="AH1099" i="25" s="1"/>
  <c r="AH1098" i="25"/>
  <c r="AG1098" i="25"/>
  <c r="AH1097" i="25"/>
  <c r="AG1097" i="25"/>
  <c r="AH1096" i="25"/>
  <c r="AG1096" i="25"/>
  <c r="AH1095" i="25"/>
  <c r="AG1095" i="25"/>
  <c r="AH1094" i="25"/>
  <c r="AG1094" i="25"/>
  <c r="AG1093" i="25"/>
  <c r="AH1093" i="25" s="1"/>
  <c r="AH1092" i="25"/>
  <c r="AG1092" i="25"/>
  <c r="AH1091" i="25"/>
  <c r="AG1091" i="25"/>
  <c r="AH1090" i="25"/>
  <c r="AG1090" i="25"/>
  <c r="AH1089" i="25"/>
  <c r="AG1089" i="25"/>
  <c r="AH1088" i="25"/>
  <c r="AG1088" i="25"/>
  <c r="AG1087" i="25"/>
  <c r="AH1087" i="25" s="1"/>
  <c r="AH1086" i="25"/>
  <c r="AG1086" i="25"/>
  <c r="AH1085" i="25"/>
  <c r="AG1085" i="25"/>
  <c r="AH1084" i="25"/>
  <c r="AG1084" i="25"/>
  <c r="AH1083" i="25"/>
  <c r="AG1083" i="25"/>
  <c r="AH1082" i="25"/>
  <c r="AG1082" i="25"/>
  <c r="AG1081" i="25"/>
  <c r="AH1081" i="25" s="1"/>
  <c r="AH1080" i="25"/>
  <c r="AG1080" i="25"/>
  <c r="AH1079" i="25"/>
  <c r="AG1079" i="25"/>
  <c r="AH1078" i="25"/>
  <c r="AG1078" i="25"/>
  <c r="AH1077" i="25"/>
  <c r="AG1077" i="25"/>
  <c r="AH1076" i="25"/>
  <c r="AG1076" i="25"/>
  <c r="AG1075" i="25"/>
  <c r="AH1075" i="25" s="1"/>
  <c r="AH1074" i="25"/>
  <c r="AG1074" i="25"/>
  <c r="AH1073" i="25"/>
  <c r="AG1073" i="25"/>
  <c r="AH1072" i="25"/>
  <c r="AG1072" i="25"/>
  <c r="AH1071" i="25"/>
  <c r="AG1071" i="25"/>
  <c r="AH1070" i="25"/>
  <c r="AG1070" i="25"/>
  <c r="AG1069" i="25"/>
  <c r="AH1069" i="25" s="1"/>
  <c r="AH1068" i="25"/>
  <c r="AG1068" i="25"/>
  <c r="AH1067" i="25"/>
  <c r="AG1067" i="25"/>
  <c r="AH1066" i="25"/>
  <c r="AG1066" i="25"/>
  <c r="AH1065" i="25"/>
  <c r="AG1065" i="25"/>
  <c r="AH1064" i="25"/>
  <c r="AG1064" i="25"/>
  <c r="AG1063" i="25"/>
  <c r="AH1063" i="25" s="1"/>
  <c r="AH1062" i="25"/>
  <c r="AG1062" i="25"/>
  <c r="AH1061" i="25"/>
  <c r="AG1061" i="25"/>
  <c r="AH1060" i="25"/>
  <c r="AG1060" i="25"/>
  <c r="AH1059" i="25"/>
  <c r="AG1059" i="25"/>
  <c r="AH1058" i="25"/>
  <c r="AG1058" i="25"/>
  <c r="AG1057" i="25"/>
  <c r="AH1057" i="25" s="1"/>
  <c r="AH1056" i="25"/>
  <c r="AG1056" i="25"/>
  <c r="AH1055" i="25"/>
  <c r="AG1055" i="25"/>
  <c r="AH1054" i="25"/>
  <c r="AG1054" i="25"/>
  <c r="AH1053" i="25"/>
  <c r="AG1053" i="25"/>
  <c r="AH1052" i="25"/>
  <c r="AG1052" i="25"/>
  <c r="AG1051" i="25"/>
  <c r="AH1051" i="25" s="1"/>
  <c r="AH1050" i="25"/>
  <c r="AG1050" i="25"/>
  <c r="AH1049" i="25"/>
  <c r="AG1049" i="25"/>
  <c r="AH1048" i="25"/>
  <c r="AG1048" i="25"/>
  <c r="AH1047" i="25"/>
  <c r="AG1047" i="25"/>
  <c r="AH1046" i="25"/>
  <c r="AG1046" i="25"/>
  <c r="AG1045" i="25"/>
  <c r="AH1045" i="25" s="1"/>
  <c r="AH1044" i="25"/>
  <c r="AG1044" i="25"/>
  <c r="AH1043" i="25"/>
  <c r="AG1043" i="25"/>
  <c r="AH1042" i="25"/>
  <c r="AG1042" i="25"/>
  <c r="AH1041" i="25"/>
  <c r="AG1041" i="25"/>
  <c r="AH1040" i="25"/>
  <c r="AG1040" i="25"/>
  <c r="AG1039" i="25"/>
  <c r="AH1039" i="25" s="1"/>
  <c r="AH1038" i="25"/>
  <c r="AG1038" i="25"/>
  <c r="AH1037" i="25"/>
  <c r="AG1037" i="25"/>
  <c r="AH1036" i="25"/>
  <c r="AG1036" i="25"/>
  <c r="AH1035" i="25"/>
  <c r="AG1035" i="25"/>
  <c r="AH1034" i="25"/>
  <c r="AG1034" i="25"/>
  <c r="AG1033" i="25"/>
  <c r="AH1033" i="25" s="1"/>
  <c r="AH1032" i="25"/>
  <c r="AG1032" i="25"/>
  <c r="AH1031" i="25"/>
  <c r="AG1031" i="25"/>
  <c r="AH1030" i="25"/>
  <c r="AG1030" i="25"/>
  <c r="AH1029" i="25"/>
  <c r="AG1029" i="25"/>
  <c r="AH1028" i="25"/>
  <c r="AG1028" i="25"/>
  <c r="AG1027" i="25"/>
  <c r="AH1027" i="25" s="1"/>
  <c r="AH1026" i="25"/>
  <c r="AG1026" i="25"/>
  <c r="AH1025" i="25"/>
  <c r="AG1025" i="25"/>
  <c r="AH1024" i="25"/>
  <c r="AG1024" i="25"/>
  <c r="AH1023" i="25"/>
  <c r="AG1023" i="25"/>
  <c r="AH1022" i="25"/>
  <c r="AG1022" i="25"/>
  <c r="AG1021" i="25"/>
  <c r="AH1021" i="25" s="1"/>
  <c r="AH1020" i="25"/>
  <c r="AG1020" i="25"/>
  <c r="AH1019" i="25"/>
  <c r="AG1019" i="25"/>
  <c r="AH1018" i="25"/>
  <c r="AG1018" i="25"/>
  <c r="AH1017" i="25"/>
  <c r="AG1017" i="25"/>
  <c r="AH1016" i="25"/>
  <c r="AG1016" i="25"/>
  <c r="AG1015" i="25"/>
  <c r="AH1015" i="25" s="1"/>
  <c r="AH1014" i="25"/>
  <c r="AG1014" i="25"/>
  <c r="AH1013" i="25"/>
  <c r="AG1013" i="25"/>
  <c r="AH1012" i="25"/>
  <c r="AG1012" i="25"/>
  <c r="AH1011" i="25"/>
  <c r="AG1011" i="25"/>
  <c r="AH1010" i="25"/>
  <c r="AG1010" i="25"/>
  <c r="AG1009" i="25"/>
  <c r="AH1009" i="25" s="1"/>
  <c r="AH1008" i="25"/>
  <c r="AG1008" i="25"/>
  <c r="AH1007" i="25"/>
  <c r="AG1007" i="25"/>
  <c r="AH1006" i="25"/>
  <c r="AG1006" i="25"/>
  <c r="AH1005" i="25"/>
  <c r="AG1005" i="25"/>
  <c r="AH1004" i="25"/>
  <c r="AG1004" i="25"/>
  <c r="AG1003" i="25"/>
  <c r="AH1003" i="25" s="1"/>
  <c r="AH1002" i="25"/>
  <c r="AG1002" i="25"/>
  <c r="AH1001" i="25"/>
  <c r="AG1001" i="25"/>
  <c r="AH1000" i="25"/>
  <c r="AG1000" i="25"/>
  <c r="AH999" i="25"/>
  <c r="AG999" i="25"/>
  <c r="AH998" i="25"/>
  <c r="AG998" i="25"/>
  <c r="AG997" i="25"/>
  <c r="AH997" i="25" s="1"/>
  <c r="AH996" i="25"/>
  <c r="AG996" i="25"/>
  <c r="AH995" i="25"/>
  <c r="AG995" i="25"/>
  <c r="AH994" i="25"/>
  <c r="AG994" i="25"/>
  <c r="AH993" i="25"/>
  <c r="AG993" i="25"/>
  <c r="AH992" i="25"/>
  <c r="AG992" i="25"/>
  <c r="AG991" i="25"/>
  <c r="AH991" i="25" s="1"/>
  <c r="AH990" i="25"/>
  <c r="AG990" i="25"/>
  <c r="AH989" i="25"/>
  <c r="AG989" i="25"/>
  <c r="AH988" i="25"/>
  <c r="AG988" i="25"/>
  <c r="AH987" i="25"/>
  <c r="AG987" i="25"/>
  <c r="AH986" i="25"/>
  <c r="AG986" i="25"/>
  <c r="AG985" i="25"/>
  <c r="AH985" i="25" s="1"/>
  <c r="AH984" i="25"/>
  <c r="AG984" i="25"/>
  <c r="AH983" i="25"/>
  <c r="AG983" i="25"/>
  <c r="AH982" i="25"/>
  <c r="AG982" i="25"/>
  <c r="AH981" i="25"/>
  <c r="AG981" i="25"/>
  <c r="AH980" i="25"/>
  <c r="AG980" i="25"/>
  <c r="AG979" i="25"/>
  <c r="AH979" i="25" s="1"/>
  <c r="AH978" i="25"/>
  <c r="AG978" i="25"/>
  <c r="AH977" i="25"/>
  <c r="AG977" i="25"/>
  <c r="AH976" i="25"/>
  <c r="AG976" i="25"/>
  <c r="AH975" i="25"/>
  <c r="AG975" i="25"/>
  <c r="AH974" i="25"/>
  <c r="AG974" i="25"/>
  <c r="AG973" i="25"/>
  <c r="AH973" i="25" s="1"/>
  <c r="AH972" i="25"/>
  <c r="AG972" i="25"/>
  <c r="AH971" i="25"/>
  <c r="AG971" i="25"/>
  <c r="AH970" i="25"/>
  <c r="AG970" i="25"/>
  <c r="AH969" i="25"/>
  <c r="AG969" i="25"/>
  <c r="AH968" i="25"/>
  <c r="AG968" i="25"/>
  <c r="AG967" i="25"/>
  <c r="AH967" i="25" s="1"/>
  <c r="AH966" i="25"/>
  <c r="AG966" i="25"/>
  <c r="AH965" i="25"/>
  <c r="AG965" i="25"/>
  <c r="AH964" i="25"/>
  <c r="AG964" i="25"/>
  <c r="AH963" i="25"/>
  <c r="AG963" i="25"/>
  <c r="AH962" i="25"/>
  <c r="AG962" i="25"/>
  <c r="AG961" i="25"/>
  <c r="AH961" i="25" s="1"/>
  <c r="AH960" i="25"/>
  <c r="AG960" i="25"/>
  <c r="AH959" i="25"/>
  <c r="AG959" i="25"/>
  <c r="AH958" i="25"/>
  <c r="AG958" i="25"/>
  <c r="AH957" i="25"/>
  <c r="AG957" i="25"/>
  <c r="AH956" i="25"/>
  <c r="AG956" i="25"/>
  <c r="AG955" i="25"/>
  <c r="AH955" i="25" s="1"/>
  <c r="AH954" i="25"/>
  <c r="AG954" i="25"/>
  <c r="AH953" i="25"/>
  <c r="AG953" i="25"/>
  <c r="AH952" i="25"/>
  <c r="AG952" i="25"/>
  <c r="AH951" i="25"/>
  <c r="AG951" i="25"/>
  <c r="AH950" i="25"/>
  <c r="AG950" i="25"/>
  <c r="AG949" i="25"/>
  <c r="AH949" i="25" s="1"/>
  <c r="AH948" i="25"/>
  <c r="AG948" i="25"/>
  <c r="AH947" i="25"/>
  <c r="AG947" i="25"/>
  <c r="AH946" i="25"/>
  <c r="AG946" i="25"/>
  <c r="AH945" i="25"/>
  <c r="AG945" i="25"/>
  <c r="AH944" i="25"/>
  <c r="AG944" i="25"/>
  <c r="AG943" i="25"/>
  <c r="AH943" i="25" s="1"/>
  <c r="AH942" i="25"/>
  <c r="AG942" i="25"/>
  <c r="AH941" i="25"/>
  <c r="AG941" i="25"/>
  <c r="AH940" i="25"/>
  <c r="AG940" i="25"/>
  <c r="AH939" i="25"/>
  <c r="AG939" i="25"/>
  <c r="AH938" i="25"/>
  <c r="AG938" i="25"/>
  <c r="AG937" i="25"/>
  <c r="AH937" i="25" s="1"/>
  <c r="AH936" i="25"/>
  <c r="AG936" i="25"/>
  <c r="AH935" i="25"/>
  <c r="AG935" i="25"/>
  <c r="AH934" i="25"/>
  <c r="AG934" i="25"/>
  <c r="AH933" i="25"/>
  <c r="AG933" i="25"/>
  <c r="AH932" i="25"/>
  <c r="AG932" i="25"/>
  <c r="AG931" i="25"/>
  <c r="AH931" i="25" s="1"/>
  <c r="AH930" i="25"/>
  <c r="AG930" i="25"/>
  <c r="AH929" i="25"/>
  <c r="AG929" i="25"/>
  <c r="AH928" i="25"/>
  <c r="AG928" i="25"/>
  <c r="AH927" i="25"/>
  <c r="AG927" i="25"/>
  <c r="AH926" i="25"/>
  <c r="AG926" i="25"/>
  <c r="AG925" i="25"/>
  <c r="AH925" i="25" s="1"/>
  <c r="AH924" i="25"/>
  <c r="AG924" i="25"/>
  <c r="AH923" i="25"/>
  <c r="AG923" i="25"/>
  <c r="AH922" i="25"/>
  <c r="AG922" i="25"/>
  <c r="AH921" i="25"/>
  <c r="AG921" i="25"/>
  <c r="AH920" i="25"/>
  <c r="AG920" i="25"/>
  <c r="AG919" i="25"/>
  <c r="AH919" i="25" s="1"/>
  <c r="AH918" i="25"/>
  <c r="AG918" i="25"/>
  <c r="AH917" i="25"/>
  <c r="AG917" i="25"/>
  <c r="AH916" i="25"/>
  <c r="AG916" i="25"/>
  <c r="AH915" i="25"/>
  <c r="AG915" i="25"/>
  <c r="AH914" i="25"/>
  <c r="AG914" i="25"/>
  <c r="AG913" i="25"/>
  <c r="AH913" i="25" s="1"/>
  <c r="AH912" i="25"/>
  <c r="AG912" i="25"/>
  <c r="AH911" i="25"/>
  <c r="AG911" i="25"/>
  <c r="AH910" i="25"/>
  <c r="AG910" i="25"/>
  <c r="AH909" i="25"/>
  <c r="AG909" i="25"/>
  <c r="AH908" i="25"/>
  <c r="AG908" i="25"/>
  <c r="AG907" i="25"/>
  <c r="AH907" i="25" s="1"/>
  <c r="AH906" i="25"/>
  <c r="AG906" i="25"/>
  <c r="AH905" i="25"/>
  <c r="AG905" i="25"/>
  <c r="AH904" i="25"/>
  <c r="AG904" i="25"/>
  <c r="AH903" i="25"/>
  <c r="AG903" i="25"/>
  <c r="AH902" i="25"/>
  <c r="AG902" i="25"/>
  <c r="AG901" i="25"/>
  <c r="AH901" i="25" s="1"/>
  <c r="AH900" i="25"/>
  <c r="AG900" i="25"/>
  <c r="AH899" i="25"/>
  <c r="AG899" i="25"/>
  <c r="AH898" i="25"/>
  <c r="AG898" i="25"/>
  <c r="AH897" i="25"/>
  <c r="AG897" i="25"/>
  <c r="AH896" i="25"/>
  <c r="AG896" i="25"/>
  <c r="AG895" i="25"/>
  <c r="AH895" i="25" s="1"/>
  <c r="AH894" i="25"/>
  <c r="AG894" i="25"/>
  <c r="AH893" i="25"/>
  <c r="AG893" i="25"/>
  <c r="AH892" i="25"/>
  <c r="AG892" i="25"/>
  <c r="AH891" i="25"/>
  <c r="AG891" i="25"/>
  <c r="AH890" i="25"/>
  <c r="AG890" i="25"/>
  <c r="AG889" i="25"/>
  <c r="AH889" i="25" s="1"/>
  <c r="AH888" i="25"/>
  <c r="AG888" i="25"/>
  <c r="AH887" i="25"/>
  <c r="AG887" i="25"/>
  <c r="AH886" i="25"/>
  <c r="AG886" i="25"/>
  <c r="AH885" i="25"/>
  <c r="AG885" i="25"/>
  <c r="AH884" i="25"/>
  <c r="AG884" i="25"/>
  <c r="AG883" i="25"/>
  <c r="AH883" i="25" s="1"/>
  <c r="AH882" i="25"/>
  <c r="AG882" i="25"/>
  <c r="AH881" i="25"/>
  <c r="AG881" i="25"/>
  <c r="AH880" i="25"/>
  <c r="AG880" i="25"/>
  <c r="AH879" i="25"/>
  <c r="AG879" i="25"/>
  <c r="AH878" i="25"/>
  <c r="AG878" i="25"/>
  <c r="AG877" i="25"/>
  <c r="AH877" i="25" s="1"/>
  <c r="AH876" i="25"/>
  <c r="AG876" i="25"/>
  <c r="AH875" i="25"/>
  <c r="AG875" i="25"/>
  <c r="AH874" i="25"/>
  <c r="AG874" i="25"/>
  <c r="AH873" i="25"/>
  <c r="AG873" i="25"/>
  <c r="AH872" i="25"/>
  <c r="AG872" i="25"/>
  <c r="AG871" i="25"/>
  <c r="AH871" i="25" s="1"/>
  <c r="AH870" i="25"/>
  <c r="AG870" i="25"/>
  <c r="AH869" i="25"/>
  <c r="AG869" i="25"/>
  <c r="AH868" i="25"/>
  <c r="AG868" i="25"/>
  <c r="AH867" i="25"/>
  <c r="AG867" i="25"/>
  <c r="AH866" i="25"/>
  <c r="AG866" i="25"/>
  <c r="AG865" i="25"/>
  <c r="AH865" i="25" s="1"/>
  <c r="AH864" i="25"/>
  <c r="AG864" i="25"/>
  <c r="AH863" i="25"/>
  <c r="AG863" i="25"/>
  <c r="AH862" i="25"/>
  <c r="AG862" i="25"/>
  <c r="AH861" i="25"/>
  <c r="AG861" i="25"/>
  <c r="AH860" i="25"/>
  <c r="AG860" i="25"/>
  <c r="AG859" i="25"/>
  <c r="AH859" i="25" s="1"/>
  <c r="AH858" i="25"/>
  <c r="AG858" i="25"/>
  <c r="AH857" i="25"/>
  <c r="AG857" i="25"/>
  <c r="AH856" i="25"/>
  <c r="AG856" i="25"/>
  <c r="AH855" i="25"/>
  <c r="AG855" i="25"/>
  <c r="AH854" i="25"/>
  <c r="AG854" i="25"/>
  <c r="AG853" i="25"/>
  <c r="AH853" i="25" s="1"/>
  <c r="AH852" i="25"/>
  <c r="AG852" i="25"/>
  <c r="AH851" i="25"/>
  <c r="AG851" i="25"/>
  <c r="AH850" i="25"/>
  <c r="AG850" i="25"/>
  <c r="AH849" i="25"/>
  <c r="AG849" i="25"/>
  <c r="AH848" i="25"/>
  <c r="AG848" i="25"/>
  <c r="AG847" i="25"/>
  <c r="AH847" i="25" s="1"/>
  <c r="AH846" i="25"/>
  <c r="AG846" i="25"/>
  <c r="AH845" i="25"/>
  <c r="AG845" i="25"/>
  <c r="AG844" i="25"/>
  <c r="AH844" i="25" s="1"/>
  <c r="AH843" i="25"/>
  <c r="AG843" i="25"/>
  <c r="AH842" i="25"/>
  <c r="AG842" i="25"/>
  <c r="AG841" i="25"/>
  <c r="AH841" i="25" s="1"/>
  <c r="AH840" i="25"/>
  <c r="AG840" i="25"/>
  <c r="AH839" i="25"/>
  <c r="AG839" i="25"/>
  <c r="AH838" i="25"/>
  <c r="AG838" i="25"/>
  <c r="AH837" i="25"/>
  <c r="AG837" i="25"/>
  <c r="AH836" i="25"/>
  <c r="AG836" i="25"/>
  <c r="AG835" i="25"/>
  <c r="AH835" i="25" s="1"/>
  <c r="AH834" i="25"/>
  <c r="AG834" i="25"/>
  <c r="AH833" i="25"/>
  <c r="AG833" i="25"/>
  <c r="AG832" i="25"/>
  <c r="AH832" i="25" s="1"/>
  <c r="AH831" i="25"/>
  <c r="AG831" i="25"/>
  <c r="AH830" i="25"/>
  <c r="AG830" i="25"/>
  <c r="AG829" i="25"/>
  <c r="AH829" i="25" s="1"/>
  <c r="AH828" i="25"/>
  <c r="AG828" i="25"/>
  <c r="AH827" i="25"/>
  <c r="AG827" i="25"/>
  <c r="AH826" i="25"/>
  <c r="AG826" i="25"/>
  <c r="AH825" i="25"/>
  <c r="AG825" i="25"/>
  <c r="AH824" i="25"/>
  <c r="AG824" i="25"/>
  <c r="AG823" i="25"/>
  <c r="AH823" i="25" s="1"/>
  <c r="AH822" i="25"/>
  <c r="AG822" i="25"/>
  <c r="AH821" i="25"/>
  <c r="AG821" i="25"/>
  <c r="AG820" i="25"/>
  <c r="AH820" i="25" s="1"/>
  <c r="AH819" i="25"/>
  <c r="AG819" i="25"/>
  <c r="AH818" i="25"/>
  <c r="AG818" i="25"/>
  <c r="AG817" i="25"/>
  <c r="AH817" i="25" s="1"/>
  <c r="AH816" i="25"/>
  <c r="AG816" i="25"/>
  <c r="AH815" i="25"/>
  <c r="AG815" i="25"/>
  <c r="AH814" i="25"/>
  <c r="AG814" i="25"/>
  <c r="AH813" i="25"/>
  <c r="AG813" i="25"/>
  <c r="AH812" i="25"/>
  <c r="AG812" i="25"/>
  <c r="AG811" i="25"/>
  <c r="AH811" i="25" s="1"/>
  <c r="AH810" i="25"/>
  <c r="AG810" i="25"/>
  <c r="AH809" i="25"/>
  <c r="AG809" i="25"/>
  <c r="AG808" i="25"/>
  <c r="AH808" i="25" s="1"/>
  <c r="AH807" i="25"/>
  <c r="AG807" i="25"/>
  <c r="AH806" i="25"/>
  <c r="AG806" i="25"/>
  <c r="AG805" i="25"/>
  <c r="AH805" i="25" s="1"/>
  <c r="AH804" i="25"/>
  <c r="AG804" i="25"/>
  <c r="AH803" i="25"/>
  <c r="AG803" i="25"/>
  <c r="AH802" i="25"/>
  <c r="AG802" i="25"/>
  <c r="AH801" i="25"/>
  <c r="AG801" i="25"/>
  <c r="AH800" i="25"/>
  <c r="AG800" i="25"/>
  <c r="AG799" i="25"/>
  <c r="AH799" i="25" s="1"/>
  <c r="AH798" i="25"/>
  <c r="AG798" i="25"/>
  <c r="AH797" i="25"/>
  <c r="AG797" i="25"/>
  <c r="AH796" i="25"/>
  <c r="AG796" i="25"/>
  <c r="AH795" i="25"/>
  <c r="AG795" i="25"/>
  <c r="AH794" i="25"/>
  <c r="AG794" i="25"/>
  <c r="AG793" i="25"/>
  <c r="AH793" i="25" s="1"/>
  <c r="AH792" i="25"/>
  <c r="AG792" i="25"/>
  <c r="AH791" i="25"/>
  <c r="AG791" i="25"/>
  <c r="AG790" i="25"/>
  <c r="AH790" i="25" s="1"/>
  <c r="AH789" i="25"/>
  <c r="AG789" i="25"/>
  <c r="AH788" i="25"/>
  <c r="AG788" i="25"/>
  <c r="AG787" i="25"/>
  <c r="AH787" i="25" s="1"/>
  <c r="AH786" i="25"/>
  <c r="AG786" i="25"/>
  <c r="AH785" i="25"/>
  <c r="AG785" i="25"/>
  <c r="AH784" i="25"/>
  <c r="AG784" i="25"/>
  <c r="AH783" i="25"/>
  <c r="AG783" i="25"/>
  <c r="AH782" i="25"/>
  <c r="AG782" i="25"/>
  <c r="AG781" i="25"/>
  <c r="AH781" i="25" s="1"/>
  <c r="AH780" i="25"/>
  <c r="AG780" i="25"/>
  <c r="AH779" i="25"/>
  <c r="AG779" i="25"/>
  <c r="AH778" i="25"/>
  <c r="AG778" i="25"/>
  <c r="AH777" i="25"/>
  <c r="AG777" i="25"/>
  <c r="AH776" i="25"/>
  <c r="AG776" i="25"/>
  <c r="AG775" i="25"/>
  <c r="AH775" i="25" s="1"/>
  <c r="AH774" i="25"/>
  <c r="AG774" i="25"/>
  <c r="AH773" i="25"/>
  <c r="AG773" i="25"/>
  <c r="AG772" i="25"/>
  <c r="AH772" i="25" s="1"/>
  <c r="AH771" i="25"/>
  <c r="AG771" i="25"/>
  <c r="AH770" i="25"/>
  <c r="AG770" i="25"/>
  <c r="AG769" i="25"/>
  <c r="AH769" i="25" s="1"/>
  <c r="AH768" i="25"/>
  <c r="AG768" i="25"/>
  <c r="AH767" i="25"/>
  <c r="AG767" i="25"/>
  <c r="AH766" i="25"/>
  <c r="AG766" i="25"/>
  <c r="AH765" i="25"/>
  <c r="AG765" i="25"/>
  <c r="AH764" i="25"/>
  <c r="AG764" i="25"/>
  <c r="AG763" i="25"/>
  <c r="AH763" i="25" s="1"/>
  <c r="AH762" i="25"/>
  <c r="AG762" i="25"/>
  <c r="AH761" i="25"/>
  <c r="AG761" i="25"/>
  <c r="AG760" i="25"/>
  <c r="AH760" i="25" s="1"/>
  <c r="AH759" i="25"/>
  <c r="AG759" i="25"/>
  <c r="AH758" i="25"/>
  <c r="AG758" i="25"/>
  <c r="AG757" i="25"/>
  <c r="AH757" i="25" s="1"/>
  <c r="AH756" i="25"/>
  <c r="AG756" i="25"/>
  <c r="AH755" i="25"/>
  <c r="AG755" i="25"/>
  <c r="AH754" i="25"/>
  <c r="AG754" i="25"/>
  <c r="AH753" i="25"/>
  <c r="AG753" i="25"/>
  <c r="AH752" i="25"/>
  <c r="AG752" i="25"/>
  <c r="AG751" i="25"/>
  <c r="AH751" i="25" s="1"/>
  <c r="AH750" i="25"/>
  <c r="AG750" i="25"/>
  <c r="AH749" i="25"/>
  <c r="AG749" i="25"/>
  <c r="AG748" i="25"/>
  <c r="AH748" i="25" s="1"/>
  <c r="AH747" i="25"/>
  <c r="AG747" i="25"/>
  <c r="AH746" i="25"/>
  <c r="AG746" i="25"/>
  <c r="AG745" i="25"/>
  <c r="AH745" i="25" s="1"/>
  <c r="AH744" i="25"/>
  <c r="AG744" i="25"/>
  <c r="AH743" i="25"/>
  <c r="AG743" i="25"/>
  <c r="AH742" i="25"/>
  <c r="AG742" i="25"/>
  <c r="AH741" i="25"/>
  <c r="AG741" i="25"/>
  <c r="AH740" i="25"/>
  <c r="AG740" i="25"/>
  <c r="AG739" i="25"/>
  <c r="AH739" i="25" s="1"/>
  <c r="AH738" i="25"/>
  <c r="AG738" i="25"/>
  <c r="AH737" i="25"/>
  <c r="AG737" i="25"/>
  <c r="AG736" i="25"/>
  <c r="AH736" i="25" s="1"/>
  <c r="AH735" i="25"/>
  <c r="AG735" i="25"/>
  <c r="AH734" i="25"/>
  <c r="AG734" i="25"/>
  <c r="AG733" i="25"/>
  <c r="AH733" i="25" s="1"/>
  <c r="AH732" i="25"/>
  <c r="AG732" i="25"/>
  <c r="AH731" i="25"/>
  <c r="AG731" i="25"/>
  <c r="AH730" i="25"/>
  <c r="AG730" i="25"/>
  <c r="AH729" i="25"/>
  <c r="AG729" i="25"/>
  <c r="AH728" i="25"/>
  <c r="AG728" i="25"/>
  <c r="AG727" i="25"/>
  <c r="AH727" i="25" s="1"/>
  <c r="AH726" i="25"/>
  <c r="AG726" i="25"/>
  <c r="AH725" i="25"/>
  <c r="AG725" i="25"/>
  <c r="AH724" i="25"/>
  <c r="AG724" i="25"/>
  <c r="AH723" i="25"/>
  <c r="AG723" i="25"/>
  <c r="AH722" i="25"/>
  <c r="AG722" i="25"/>
  <c r="AG721" i="25"/>
  <c r="AH721" i="25" s="1"/>
  <c r="AH720" i="25"/>
  <c r="AG720" i="25"/>
  <c r="AH719" i="25"/>
  <c r="AG719" i="25"/>
  <c r="AG718" i="25"/>
  <c r="AH718" i="25" s="1"/>
  <c r="AH717" i="25"/>
  <c r="AG717" i="25"/>
  <c r="AH716" i="25"/>
  <c r="AG716" i="25"/>
  <c r="AG715" i="25"/>
  <c r="AH715" i="25" s="1"/>
  <c r="AH714" i="25"/>
  <c r="AG714" i="25"/>
  <c r="AH713" i="25"/>
  <c r="AG713" i="25"/>
  <c r="AH712" i="25"/>
  <c r="AG712" i="25"/>
  <c r="AH711" i="25"/>
  <c r="AG711" i="25"/>
  <c r="AH710" i="25"/>
  <c r="AG710" i="25"/>
  <c r="AG709" i="25"/>
  <c r="AH709" i="25" s="1"/>
  <c r="AH708" i="25"/>
  <c r="AG708" i="25"/>
  <c r="AH707" i="25"/>
  <c r="AG707" i="25"/>
  <c r="AH706" i="25"/>
  <c r="AG706" i="25"/>
  <c r="AH705" i="25"/>
  <c r="AG705" i="25"/>
  <c r="AH704" i="25"/>
  <c r="AG704" i="25"/>
  <c r="AG703" i="25"/>
  <c r="AH703" i="25" s="1"/>
  <c r="AH702" i="25"/>
  <c r="AG702" i="25"/>
  <c r="AH701" i="25"/>
  <c r="AG701" i="25"/>
  <c r="AG700" i="25"/>
  <c r="AH700" i="25" s="1"/>
  <c r="AH699" i="25"/>
  <c r="AG699" i="25"/>
  <c r="AH698" i="25"/>
  <c r="AG698" i="25"/>
  <c r="AG697" i="25"/>
  <c r="AH697" i="25" s="1"/>
  <c r="AH696" i="25"/>
  <c r="AG696" i="25"/>
  <c r="AH695" i="25"/>
  <c r="AG695" i="25"/>
  <c r="AH694" i="25"/>
  <c r="AG694" i="25"/>
  <c r="AH693" i="25"/>
  <c r="AG693" i="25"/>
  <c r="AH692" i="25"/>
  <c r="AG692" i="25"/>
  <c r="AG691" i="25"/>
  <c r="AH691" i="25" s="1"/>
  <c r="AH690" i="25"/>
  <c r="AG690" i="25"/>
  <c r="AH689" i="25"/>
  <c r="AG689" i="25"/>
  <c r="AG688" i="25"/>
  <c r="AH688" i="25" s="1"/>
  <c r="AH687" i="25"/>
  <c r="AG687" i="25"/>
  <c r="AH686" i="25"/>
  <c r="AG686" i="25"/>
  <c r="AG685" i="25"/>
  <c r="AH685" i="25" s="1"/>
  <c r="AH684" i="25"/>
  <c r="AG684" i="25"/>
  <c r="AH683" i="25"/>
  <c r="AG683" i="25"/>
  <c r="AH682" i="25"/>
  <c r="AG682" i="25"/>
  <c r="AH681" i="25"/>
  <c r="AG681" i="25"/>
  <c r="AH680" i="25"/>
  <c r="AG680" i="25"/>
  <c r="AG679" i="25"/>
  <c r="AH679" i="25" s="1"/>
  <c r="AH678" i="25"/>
  <c r="AG678" i="25"/>
  <c r="AH677" i="25"/>
  <c r="AG677" i="25"/>
  <c r="AG676" i="25"/>
  <c r="AH676" i="25" s="1"/>
  <c r="AH675" i="25"/>
  <c r="AG675" i="25"/>
  <c r="AH674" i="25"/>
  <c r="AG674" i="25"/>
  <c r="AG673" i="25"/>
  <c r="AH673" i="25" s="1"/>
  <c r="AH672" i="25"/>
  <c r="AG672" i="25"/>
  <c r="AH671" i="25"/>
  <c r="AG671" i="25"/>
  <c r="AH670" i="25"/>
  <c r="AG670" i="25"/>
  <c r="AH669" i="25"/>
  <c r="AG669" i="25"/>
  <c r="AH668" i="25"/>
  <c r="AG668" i="25"/>
  <c r="AG667" i="25"/>
  <c r="AH667" i="25" s="1"/>
  <c r="AH666" i="25"/>
  <c r="AG666" i="25"/>
  <c r="AH665" i="25"/>
  <c r="AG665" i="25"/>
  <c r="AG664" i="25"/>
  <c r="AH664" i="25" s="1"/>
  <c r="AH663" i="25"/>
  <c r="AG663" i="25"/>
  <c r="AH662" i="25"/>
  <c r="AG662" i="25"/>
  <c r="AG661" i="25"/>
  <c r="AH661" i="25" s="1"/>
  <c r="AH660" i="25"/>
  <c r="AG660" i="25"/>
  <c r="AH659" i="25"/>
  <c r="AG659" i="25"/>
  <c r="AH658" i="25"/>
  <c r="AG658" i="25"/>
  <c r="AH657" i="25"/>
  <c r="AG657" i="25"/>
  <c r="AH656" i="25"/>
  <c r="AG656" i="25"/>
  <c r="AG655" i="25"/>
  <c r="AH655" i="25" s="1"/>
  <c r="AH654" i="25"/>
  <c r="AG654" i="25"/>
  <c r="AH653" i="25"/>
  <c r="AG653" i="25"/>
  <c r="AH652" i="25"/>
  <c r="AG652" i="25"/>
  <c r="AH651" i="25"/>
  <c r="AG651" i="25"/>
  <c r="AH650" i="25"/>
  <c r="AG650" i="25"/>
  <c r="AG649" i="25"/>
  <c r="AH649" i="25" s="1"/>
  <c r="AH648" i="25"/>
  <c r="AG648" i="25"/>
  <c r="AH647" i="25"/>
  <c r="AG647" i="25"/>
  <c r="AG646" i="25"/>
  <c r="AH646" i="25" s="1"/>
  <c r="AH645" i="25"/>
  <c r="AG645" i="25"/>
  <c r="AH644" i="25"/>
  <c r="AG644" i="25"/>
  <c r="AG643" i="25"/>
  <c r="AH643" i="25" s="1"/>
  <c r="AH642" i="25"/>
  <c r="AG642" i="25"/>
  <c r="AH641" i="25"/>
  <c r="AG641" i="25"/>
  <c r="AH640" i="25"/>
  <c r="AG640" i="25"/>
  <c r="AH639" i="25"/>
  <c r="AG639" i="25"/>
  <c r="AH638" i="25"/>
  <c r="AG638" i="25"/>
  <c r="AG637" i="25"/>
  <c r="AH637" i="25" s="1"/>
  <c r="AH636" i="25"/>
  <c r="AG636" i="25"/>
  <c r="AH635" i="25"/>
  <c r="AG635" i="25"/>
  <c r="AH634" i="25"/>
  <c r="AG634" i="25"/>
  <c r="AH633" i="25"/>
  <c r="AG633" i="25"/>
  <c r="AH632" i="25"/>
  <c r="AG632" i="25"/>
  <c r="AG631" i="25"/>
  <c r="AH631" i="25" s="1"/>
  <c r="AH630" i="25"/>
  <c r="AG630" i="25"/>
  <c r="AH629" i="25"/>
  <c r="AG629" i="25"/>
  <c r="AG628" i="25"/>
  <c r="AH628" i="25" s="1"/>
  <c r="AH627" i="25"/>
  <c r="AG627" i="25"/>
  <c r="AH626" i="25"/>
  <c r="AG626" i="25"/>
  <c r="AG625" i="25"/>
  <c r="AH625" i="25" s="1"/>
  <c r="AH624" i="25"/>
  <c r="AG624" i="25"/>
  <c r="AH623" i="25"/>
  <c r="AG623" i="25"/>
  <c r="AH622" i="25"/>
  <c r="AG622" i="25"/>
  <c r="AH621" i="25"/>
  <c r="AG621" i="25"/>
  <c r="AH620" i="25"/>
  <c r="AG620" i="25"/>
  <c r="AG619" i="25"/>
  <c r="AH619" i="25" s="1"/>
  <c r="AH618" i="25"/>
  <c r="AG618" i="25"/>
  <c r="AH617" i="25"/>
  <c r="AG617" i="25"/>
  <c r="AG616" i="25"/>
  <c r="AH616" i="25" s="1"/>
  <c r="AH615" i="25"/>
  <c r="AG615" i="25"/>
  <c r="AH614" i="25"/>
  <c r="AG614" i="25"/>
  <c r="AG613" i="25"/>
  <c r="AH613" i="25" s="1"/>
  <c r="AH612" i="25"/>
  <c r="AG612" i="25"/>
  <c r="AH611" i="25"/>
  <c r="AG611" i="25"/>
  <c r="AH610" i="25"/>
  <c r="AG610" i="25"/>
  <c r="AH609" i="25"/>
  <c r="AG609" i="25"/>
  <c r="AH608" i="25"/>
  <c r="AG608" i="25"/>
  <c r="AG607" i="25"/>
  <c r="AH607" i="25" s="1"/>
  <c r="AH606" i="25"/>
  <c r="AG606" i="25"/>
  <c r="AH605" i="25"/>
  <c r="AG605" i="25"/>
  <c r="AG604" i="25"/>
  <c r="AH604" i="25" s="1"/>
  <c r="AH603" i="25"/>
  <c r="AG603" i="25"/>
  <c r="AH602" i="25"/>
  <c r="AG602" i="25"/>
  <c r="AG601" i="25"/>
  <c r="AH601" i="25" s="1"/>
  <c r="AH600" i="25"/>
  <c r="AG600" i="25"/>
  <c r="AH599" i="25"/>
  <c r="AG599" i="25"/>
  <c r="AH598" i="25"/>
  <c r="AG598" i="25"/>
  <c r="AH597" i="25"/>
  <c r="AG597" i="25"/>
  <c r="AH596" i="25"/>
  <c r="AG596" i="25"/>
  <c r="AG595" i="25"/>
  <c r="AH595" i="25" s="1"/>
  <c r="AH594" i="25"/>
  <c r="AG594" i="25"/>
  <c r="AH593" i="25"/>
  <c r="AG593" i="25"/>
  <c r="AG592" i="25"/>
  <c r="AH592" i="25" s="1"/>
  <c r="AH591" i="25"/>
  <c r="AG591" i="25"/>
  <c r="AH590" i="25"/>
  <c r="AG590" i="25"/>
  <c r="AG589" i="25"/>
  <c r="AH589" i="25" s="1"/>
  <c r="AH588" i="25"/>
  <c r="AG588" i="25"/>
  <c r="AH587" i="25"/>
  <c r="AG587" i="25"/>
  <c r="AH586" i="25"/>
  <c r="AG586" i="25"/>
  <c r="AH585" i="25"/>
  <c r="AG585" i="25"/>
  <c r="AH584" i="25"/>
  <c r="AG584" i="25"/>
  <c r="AG583" i="25"/>
  <c r="AH583" i="25" s="1"/>
  <c r="AH582" i="25"/>
  <c r="AG582" i="25"/>
  <c r="AH581" i="25"/>
  <c r="AG581" i="25"/>
  <c r="AH580" i="25"/>
  <c r="AG580" i="25"/>
  <c r="AH579" i="25"/>
  <c r="AG579" i="25"/>
  <c r="AH578" i="25"/>
  <c r="AG578" i="25"/>
  <c r="AG577" i="25"/>
  <c r="AH577" i="25" s="1"/>
  <c r="AH576" i="25"/>
  <c r="AG576" i="25"/>
  <c r="AH575" i="25"/>
  <c r="AG575" i="25"/>
  <c r="AG574" i="25"/>
  <c r="AH574" i="25" s="1"/>
  <c r="AH573" i="25"/>
  <c r="AG573" i="25"/>
  <c r="AH572" i="25"/>
  <c r="AG572" i="25"/>
  <c r="AG571" i="25"/>
  <c r="AH571" i="25" s="1"/>
  <c r="AH570" i="25"/>
  <c r="AG570" i="25"/>
  <c r="AH569" i="25"/>
  <c r="AG569" i="25"/>
  <c r="AH568" i="25"/>
  <c r="AG568" i="25"/>
  <c r="AH567" i="25"/>
  <c r="AG567" i="25"/>
  <c r="AH566" i="25"/>
  <c r="AG566" i="25"/>
  <c r="AG565" i="25"/>
  <c r="AH565" i="25" s="1"/>
  <c r="AH564" i="25"/>
  <c r="AG564" i="25"/>
  <c r="AH563" i="25"/>
  <c r="AG563" i="25"/>
  <c r="AH562" i="25"/>
  <c r="AG562" i="25"/>
  <c r="AH561" i="25"/>
  <c r="AG561" i="25"/>
  <c r="AH560" i="25"/>
  <c r="AG560" i="25"/>
  <c r="AG559" i="25"/>
  <c r="AH559" i="25" s="1"/>
  <c r="AH558" i="25"/>
  <c r="AG558" i="25"/>
  <c r="AH557" i="25"/>
  <c r="AG557" i="25"/>
  <c r="AG556" i="25"/>
  <c r="AH556" i="25" s="1"/>
  <c r="AH555" i="25"/>
  <c r="AG555" i="25"/>
  <c r="AH554" i="25"/>
  <c r="AG554" i="25"/>
  <c r="AG553" i="25"/>
  <c r="AH553" i="25" s="1"/>
  <c r="AH552" i="25"/>
  <c r="AG552" i="25"/>
  <c r="AH551" i="25"/>
  <c r="AG551" i="25"/>
  <c r="AH550" i="25"/>
  <c r="AG550" i="25"/>
  <c r="AH549" i="25"/>
  <c r="AG549" i="25"/>
  <c r="AH548" i="25"/>
  <c r="AG548" i="25"/>
  <c r="AG547" i="25"/>
  <c r="AH547" i="25" s="1"/>
  <c r="AH546" i="25"/>
  <c r="AG546" i="25"/>
  <c r="AH545" i="25"/>
  <c r="AG545" i="25"/>
  <c r="AG544" i="25"/>
  <c r="AH544" i="25" s="1"/>
  <c r="AH543" i="25"/>
  <c r="AG543" i="25"/>
  <c r="AH542" i="25"/>
  <c r="AG542" i="25"/>
  <c r="AG541" i="25"/>
  <c r="AH541" i="25" s="1"/>
  <c r="AH540" i="25"/>
  <c r="AG540" i="25"/>
  <c r="AH539" i="25"/>
  <c r="AG539" i="25"/>
  <c r="AH538" i="25"/>
  <c r="AG538" i="25"/>
  <c r="AH537" i="25"/>
  <c r="AG537" i="25"/>
  <c r="AH536" i="25"/>
  <c r="AG536" i="25"/>
  <c r="AG535" i="25"/>
  <c r="AH535" i="25" s="1"/>
  <c r="AH534" i="25"/>
  <c r="AG534" i="25"/>
  <c r="AH533" i="25"/>
  <c r="AG533" i="25"/>
  <c r="AG532" i="25"/>
  <c r="AH532" i="25" s="1"/>
  <c r="AH531" i="25"/>
  <c r="AG531" i="25"/>
  <c r="AH530" i="25"/>
  <c r="AG530" i="25"/>
  <c r="AH529" i="25"/>
  <c r="AG529" i="25"/>
  <c r="AH528" i="25"/>
  <c r="AG528" i="25"/>
  <c r="AH527" i="25"/>
  <c r="AG527" i="25"/>
  <c r="AG526" i="25"/>
  <c r="AH526" i="25" s="1"/>
  <c r="AH525" i="25"/>
  <c r="AG525" i="25"/>
  <c r="AH524" i="25"/>
  <c r="AG524" i="25"/>
  <c r="AH523" i="25"/>
  <c r="AG523" i="25"/>
  <c r="AH522" i="25"/>
  <c r="AG522" i="25"/>
  <c r="AH521" i="25"/>
  <c r="AG521" i="25"/>
  <c r="AG520" i="25"/>
  <c r="AH520" i="25" s="1"/>
  <c r="AH519" i="25"/>
  <c r="AG519" i="25"/>
  <c r="AH518" i="25"/>
  <c r="AG518" i="25"/>
  <c r="AH517" i="25"/>
  <c r="AG517" i="25"/>
  <c r="AH516" i="25"/>
  <c r="AG516" i="25"/>
  <c r="AH515" i="25"/>
  <c r="AG515" i="25"/>
  <c r="AG514" i="25"/>
  <c r="AH514" i="25" s="1"/>
  <c r="AH513" i="25"/>
  <c r="AG513" i="25"/>
  <c r="AH512" i="25"/>
  <c r="AG512" i="25"/>
  <c r="AH511" i="25"/>
  <c r="AG511" i="25"/>
  <c r="AH510" i="25"/>
  <c r="AG510" i="25"/>
  <c r="AH509" i="25"/>
  <c r="AG509" i="25"/>
  <c r="AG508" i="25"/>
  <c r="AH508" i="25" s="1"/>
  <c r="AH507" i="25"/>
  <c r="AG507" i="25"/>
  <c r="AH506" i="25"/>
  <c r="AG506" i="25"/>
  <c r="AH505" i="25"/>
  <c r="AG505" i="25"/>
  <c r="AH504" i="25"/>
  <c r="AG504" i="25"/>
  <c r="AH503" i="25"/>
  <c r="AG503" i="25"/>
  <c r="AG502" i="25"/>
  <c r="AH502" i="25" s="1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T500" i="25"/>
  <c r="S500" i="25"/>
  <c r="R500" i="25"/>
  <c r="Q500" i="25"/>
  <c r="G500" i="25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G498" i="25"/>
  <c r="AH498" i="25" s="1"/>
  <c r="U498" i="25"/>
  <c r="T498" i="25"/>
  <c r="S498" i="25"/>
  <c r="R498" i="25"/>
  <c r="Q498" i="25"/>
  <c r="G498" i="25"/>
  <c r="F498" i="25"/>
  <c r="D498" i="25"/>
  <c r="B498" i="25"/>
  <c r="AH497" i="25"/>
  <c r="AG497" i="25"/>
  <c r="U497" i="25"/>
  <c r="T497" i="25"/>
  <c r="S497" i="25"/>
  <c r="R497" i="25"/>
  <c r="Q497" i="25"/>
  <c r="G497" i="25"/>
  <c r="F497" i="25"/>
  <c r="D497" i="25"/>
  <c r="B497" i="25"/>
  <c r="AG496" i="25"/>
  <c r="AH496" i="25" s="1"/>
  <c r="U496" i="25"/>
  <c r="T496" i="25"/>
  <c r="S496" i="25"/>
  <c r="R496" i="25"/>
  <c r="Q496" i="25"/>
  <c r="G496" i="25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T494" i="25"/>
  <c r="S494" i="25"/>
  <c r="R494" i="25"/>
  <c r="Q494" i="25"/>
  <c r="G494" i="25"/>
  <c r="F494" i="25"/>
  <c r="D494" i="25"/>
  <c r="B494" i="25"/>
  <c r="AH493" i="25"/>
  <c r="AG493" i="25"/>
  <c r="U493" i="25"/>
  <c r="T493" i="25" s="1"/>
  <c r="S493" i="25"/>
  <c r="R493" i="25"/>
  <c r="Q493" i="25"/>
  <c r="G493" i="25"/>
  <c r="F493" i="25"/>
  <c r="D493" i="25"/>
  <c r="B493" i="25"/>
  <c r="AH492" i="25"/>
  <c r="AG492" i="25"/>
  <c r="U492" i="25"/>
  <c r="T492" i="25" s="1"/>
  <c r="S492" i="25"/>
  <c r="R492" i="25"/>
  <c r="Q492" i="25"/>
  <c r="G492" i="25"/>
  <c r="F492" i="25"/>
  <c r="D492" i="25"/>
  <c r="B492" i="25"/>
  <c r="AG491" i="25"/>
  <c r="AH491" i="25" s="1"/>
  <c r="U491" i="25"/>
  <c r="T491" i="25"/>
  <c r="S491" i="25"/>
  <c r="R491" i="25"/>
  <c r="Q491" i="25"/>
  <c r="G491" i="25"/>
  <c r="F491" i="25"/>
  <c r="D491" i="25"/>
  <c r="B491" i="25"/>
  <c r="AG490" i="25"/>
  <c r="AH490" i="25" s="1"/>
  <c r="U490" i="25"/>
  <c r="T490" i="25"/>
  <c r="S490" i="25"/>
  <c r="R490" i="25"/>
  <c r="Q490" i="25"/>
  <c r="G490" i="25"/>
  <c r="F490" i="25"/>
  <c r="D490" i="25"/>
  <c r="B490" i="25"/>
  <c r="AH489" i="25"/>
  <c r="AG489" i="25"/>
  <c r="U489" i="25"/>
  <c r="T489" i="25"/>
  <c r="S489" i="25"/>
  <c r="R489" i="25"/>
  <c r="Q489" i="25"/>
  <c r="G489" i="25"/>
  <c r="F489" i="25"/>
  <c r="D489" i="25"/>
  <c r="B489" i="25"/>
  <c r="AH488" i="25"/>
  <c r="AG488" i="25"/>
  <c r="U488" i="25"/>
  <c r="S488" i="25"/>
  <c r="R488" i="25"/>
  <c r="Q488" i="25"/>
  <c r="G488" i="25"/>
  <c r="T488" i="25" s="1"/>
  <c r="F488" i="25"/>
  <c r="D488" i="25"/>
  <c r="B488" i="25"/>
  <c r="AG487" i="25"/>
  <c r="AH487" i="25" s="1"/>
  <c r="U487" i="25"/>
  <c r="S487" i="25"/>
  <c r="R487" i="25"/>
  <c r="Q487" i="25"/>
  <c r="G487" i="25"/>
  <c r="F487" i="25"/>
  <c r="D487" i="25"/>
  <c r="B487" i="25"/>
  <c r="AH486" i="25"/>
  <c r="AG486" i="25"/>
  <c r="U486" i="25"/>
  <c r="T486" i="25"/>
  <c r="S486" i="25"/>
  <c r="R486" i="25"/>
  <c r="Q486" i="25"/>
  <c r="G486" i="25"/>
  <c r="F486" i="25"/>
  <c r="D486" i="25"/>
  <c r="B486" i="25"/>
  <c r="AG485" i="25"/>
  <c r="AH485" i="25" s="1"/>
  <c r="U485" i="25"/>
  <c r="T485" i="25" s="1"/>
  <c r="S485" i="25"/>
  <c r="R485" i="25"/>
  <c r="Q485" i="25"/>
  <c r="G485" i="25"/>
  <c r="F485" i="25"/>
  <c r="D485" i="25"/>
  <c r="B485" i="25"/>
  <c r="AH484" i="25"/>
  <c r="AG484" i="25"/>
  <c r="U484" i="25"/>
  <c r="T484" i="25" s="1"/>
  <c r="S484" i="25"/>
  <c r="R484" i="25"/>
  <c r="Q484" i="25"/>
  <c r="G484" i="25"/>
  <c r="F484" i="25"/>
  <c r="D484" i="25"/>
  <c r="B484" i="25"/>
  <c r="AG483" i="25"/>
  <c r="AH483" i="25" s="1"/>
  <c r="U483" i="25"/>
  <c r="T483" i="25"/>
  <c r="S483" i="25"/>
  <c r="R483" i="25"/>
  <c r="Q483" i="25"/>
  <c r="G483" i="25"/>
  <c r="F483" i="25"/>
  <c r="D483" i="25"/>
  <c r="B483" i="25"/>
  <c r="AH482" i="25"/>
  <c r="AG482" i="25"/>
  <c r="U482" i="25"/>
  <c r="T482" i="25" s="1"/>
  <c r="S482" i="25"/>
  <c r="R482" i="25"/>
  <c r="Q482" i="25"/>
  <c r="G482" i="25"/>
  <c r="F482" i="25"/>
  <c r="D482" i="25"/>
  <c r="B482" i="25"/>
  <c r="AG481" i="25"/>
  <c r="AH481" i="25" s="1"/>
  <c r="U481" i="25"/>
  <c r="T481" i="25"/>
  <c r="S481" i="25"/>
  <c r="R481" i="25"/>
  <c r="Q481" i="25"/>
  <c r="G481" i="25"/>
  <c r="F481" i="25"/>
  <c r="D481" i="25"/>
  <c r="B481" i="25"/>
  <c r="AG480" i="25"/>
  <c r="AH480" i="25" s="1"/>
  <c r="U480" i="25"/>
  <c r="T480" i="25" s="1"/>
  <c r="S480" i="25"/>
  <c r="R480" i="25"/>
  <c r="Q480" i="25"/>
  <c r="G480" i="25"/>
  <c r="F480" i="25"/>
  <c r="D480" i="25"/>
  <c r="B480" i="25"/>
  <c r="AH479" i="25"/>
  <c r="AG479" i="25"/>
  <c r="U479" i="25"/>
  <c r="T479" i="25"/>
  <c r="S479" i="25"/>
  <c r="R479" i="25"/>
  <c r="Q479" i="25"/>
  <c r="G479" i="25"/>
  <c r="F479" i="25"/>
  <c r="D479" i="25"/>
  <c r="B479" i="25"/>
  <c r="AG478" i="25"/>
  <c r="AH478" i="25" s="1"/>
  <c r="U478" i="25"/>
  <c r="T478" i="25"/>
  <c r="S478" i="25"/>
  <c r="R478" i="25"/>
  <c r="Q478" i="25"/>
  <c r="G478" i="25"/>
  <c r="F478" i="25"/>
  <c r="D478" i="25"/>
  <c r="B478" i="25"/>
  <c r="AH477" i="25"/>
  <c r="AG477" i="25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T476" i="25"/>
  <c r="S476" i="25"/>
  <c r="R476" i="25"/>
  <c r="Q476" i="25"/>
  <c r="G476" i="25"/>
  <c r="F476" i="25"/>
  <c r="D476" i="25"/>
  <c r="B476" i="25"/>
  <c r="AH475" i="25"/>
  <c r="AG475" i="25"/>
  <c r="U475" i="25"/>
  <c r="T475" i="25" s="1"/>
  <c r="S475" i="25"/>
  <c r="R475" i="25"/>
  <c r="Q475" i="25"/>
  <c r="G475" i="25"/>
  <c r="F475" i="25"/>
  <c r="D475" i="25"/>
  <c r="B475" i="25"/>
  <c r="AH474" i="25"/>
  <c r="AG474" i="25"/>
  <c r="U474" i="25"/>
  <c r="T474" i="25"/>
  <c r="S474" i="25"/>
  <c r="R474" i="25"/>
  <c r="Q474" i="25"/>
  <c r="G474" i="25"/>
  <c r="F474" i="25"/>
  <c r="D474" i="25"/>
  <c r="B474" i="25"/>
  <c r="AG473" i="25"/>
  <c r="AH473" i="25" s="1"/>
  <c r="U473" i="25"/>
  <c r="T473" i="25" s="1"/>
  <c r="S473" i="25"/>
  <c r="R473" i="25"/>
  <c r="Q473" i="25"/>
  <c r="G473" i="25"/>
  <c r="F473" i="25"/>
  <c r="D473" i="25"/>
  <c r="B473" i="25"/>
  <c r="AH472" i="25"/>
  <c r="AG472" i="25"/>
  <c r="U472" i="25"/>
  <c r="T472" i="25" s="1"/>
  <c r="S472" i="25"/>
  <c r="R472" i="25"/>
  <c r="Q472" i="25"/>
  <c r="G472" i="25"/>
  <c r="F472" i="25"/>
  <c r="D472" i="25"/>
  <c r="B472" i="25"/>
  <c r="AG471" i="25"/>
  <c r="AH471" i="25" s="1"/>
  <c r="U471" i="25"/>
  <c r="T471" i="25"/>
  <c r="S471" i="25"/>
  <c r="R471" i="25"/>
  <c r="Q471" i="25"/>
  <c r="G471" i="25"/>
  <c r="F471" i="25"/>
  <c r="D471" i="25"/>
  <c r="B471" i="25"/>
  <c r="AH470" i="25"/>
  <c r="AG470" i="25"/>
  <c r="U470" i="25"/>
  <c r="T470" i="25" s="1"/>
  <c r="S470" i="25"/>
  <c r="R470" i="25"/>
  <c r="Q470" i="25"/>
  <c r="G470" i="25"/>
  <c r="F470" i="25"/>
  <c r="D470" i="25"/>
  <c r="B470" i="25"/>
  <c r="AG469" i="25"/>
  <c r="AH469" i="25" s="1"/>
  <c r="U469" i="25"/>
  <c r="T469" i="25"/>
  <c r="S469" i="25"/>
  <c r="R469" i="25"/>
  <c r="Q469" i="25"/>
  <c r="G469" i="25"/>
  <c r="F469" i="25"/>
  <c r="D469" i="25"/>
  <c r="B469" i="25"/>
  <c r="AG468" i="25"/>
  <c r="AH468" i="25" s="1"/>
  <c r="U468" i="25"/>
  <c r="T468" i="25" s="1"/>
  <c r="S468" i="25"/>
  <c r="R468" i="25"/>
  <c r="Q468" i="25"/>
  <c r="G468" i="25"/>
  <c r="F468" i="25"/>
  <c r="D468" i="25"/>
  <c r="B468" i="25"/>
  <c r="AH467" i="25"/>
  <c r="AG467" i="25"/>
  <c r="U467" i="25"/>
  <c r="T467" i="25"/>
  <c r="S467" i="25"/>
  <c r="R467" i="25"/>
  <c r="Q467" i="25"/>
  <c r="G467" i="25"/>
  <c r="F467" i="25"/>
  <c r="D467" i="25"/>
  <c r="B467" i="25"/>
  <c r="AG466" i="25"/>
  <c r="AH466" i="25" s="1"/>
  <c r="U466" i="25"/>
  <c r="T466" i="25"/>
  <c r="S466" i="25"/>
  <c r="R466" i="25"/>
  <c r="Q466" i="25"/>
  <c r="G466" i="25"/>
  <c r="F466" i="25"/>
  <c r="D466" i="25"/>
  <c r="B466" i="25"/>
  <c r="AH465" i="25"/>
  <c r="AG465" i="25"/>
  <c r="U465" i="25"/>
  <c r="T465" i="25" s="1"/>
  <c r="S465" i="25"/>
  <c r="R465" i="25"/>
  <c r="Q465" i="25"/>
  <c r="G465" i="25"/>
  <c r="F465" i="25"/>
  <c r="D465" i="25"/>
  <c r="B465" i="25"/>
  <c r="AG464" i="25"/>
  <c r="AH464" i="25" s="1"/>
  <c r="U464" i="25"/>
  <c r="T464" i="25"/>
  <c r="S464" i="25"/>
  <c r="R464" i="25"/>
  <c r="Q464" i="25"/>
  <c r="G464" i="25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H462" i="25"/>
  <c r="AG462" i="25"/>
  <c r="U462" i="25"/>
  <c r="T462" i="25"/>
  <c r="S462" i="25"/>
  <c r="R462" i="25"/>
  <c r="Q462" i="25"/>
  <c r="G462" i="25"/>
  <c r="F462" i="25"/>
  <c r="D462" i="25"/>
  <c r="B462" i="25"/>
  <c r="AG461" i="25"/>
  <c r="AH461" i="25" s="1"/>
  <c r="U461" i="25"/>
  <c r="T461" i="25" s="1"/>
  <c r="S461" i="25"/>
  <c r="R461" i="25"/>
  <c r="Q461" i="25"/>
  <c r="G461" i="25"/>
  <c r="F461" i="25"/>
  <c r="D461" i="25"/>
  <c r="B461" i="25"/>
  <c r="AH460" i="25"/>
  <c r="AG460" i="25"/>
  <c r="U460" i="25"/>
  <c r="T460" i="25" s="1"/>
  <c r="S460" i="25"/>
  <c r="R460" i="25"/>
  <c r="Q460" i="25"/>
  <c r="G460" i="25"/>
  <c r="F460" i="25"/>
  <c r="D460" i="25"/>
  <c r="B460" i="25"/>
  <c r="AG459" i="25"/>
  <c r="AH459" i="25" s="1"/>
  <c r="U459" i="25"/>
  <c r="T459" i="25"/>
  <c r="S459" i="25"/>
  <c r="R459" i="25"/>
  <c r="Q459" i="25"/>
  <c r="G459" i="25"/>
  <c r="F459" i="25"/>
  <c r="D459" i="25"/>
  <c r="B459" i="25"/>
  <c r="AH458" i="25"/>
  <c r="AG458" i="25"/>
  <c r="U458" i="25"/>
  <c r="T458" i="25" s="1"/>
  <c r="S458" i="25"/>
  <c r="R458" i="25"/>
  <c r="Q458" i="25"/>
  <c r="G458" i="25"/>
  <c r="F458" i="25"/>
  <c r="D458" i="25"/>
  <c r="B458" i="25"/>
  <c r="AG457" i="25"/>
  <c r="AH457" i="25" s="1"/>
  <c r="U457" i="25"/>
  <c r="T457" i="25"/>
  <c r="S457" i="25"/>
  <c r="R457" i="25"/>
  <c r="Q457" i="25"/>
  <c r="G457" i="25"/>
  <c r="F457" i="25"/>
  <c r="D457" i="25"/>
  <c r="B457" i="25"/>
  <c r="AG456" i="25"/>
  <c r="AH456" i="25" s="1"/>
  <c r="U456" i="25"/>
  <c r="T456" i="25" s="1"/>
  <c r="S456" i="25"/>
  <c r="R456" i="25"/>
  <c r="Q456" i="25"/>
  <c r="G456" i="25"/>
  <c r="F456" i="25"/>
  <c r="D456" i="25"/>
  <c r="B456" i="25"/>
  <c r="AH455" i="25"/>
  <c r="AG455" i="25"/>
  <c r="U455" i="25"/>
  <c r="T455" i="25"/>
  <c r="S455" i="25"/>
  <c r="R455" i="25"/>
  <c r="Q455" i="25"/>
  <c r="G455" i="25"/>
  <c r="F455" i="25"/>
  <c r="D455" i="25"/>
  <c r="B455" i="25"/>
  <c r="AG454" i="25"/>
  <c r="AH454" i="25" s="1"/>
  <c r="U454" i="25"/>
  <c r="T454" i="25"/>
  <c r="S454" i="25"/>
  <c r="R454" i="25"/>
  <c r="Q454" i="25"/>
  <c r="G454" i="25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G452" i="25"/>
  <c r="AH452" i="25" s="1"/>
  <c r="U452" i="25"/>
  <c r="T452" i="25"/>
  <c r="S452" i="25"/>
  <c r="R452" i="25"/>
  <c r="Q452" i="25"/>
  <c r="G452" i="25"/>
  <c r="F452" i="25"/>
  <c r="D452" i="25"/>
  <c r="B452" i="25"/>
  <c r="AH451" i="25"/>
  <c r="AG451" i="25"/>
  <c r="U451" i="25"/>
  <c r="T451" i="25" s="1"/>
  <c r="S451" i="25"/>
  <c r="R451" i="25"/>
  <c r="Q451" i="25"/>
  <c r="G451" i="25"/>
  <c r="F451" i="25"/>
  <c r="D451" i="25"/>
  <c r="B451" i="25"/>
  <c r="AH450" i="25"/>
  <c r="AG450" i="25"/>
  <c r="U450" i="25"/>
  <c r="T450" i="25"/>
  <c r="S450" i="25"/>
  <c r="R450" i="25"/>
  <c r="Q450" i="25"/>
  <c r="G450" i="25"/>
  <c r="F450" i="25"/>
  <c r="D450" i="25"/>
  <c r="B450" i="25"/>
  <c r="AG449" i="25"/>
  <c r="AH449" i="25" s="1"/>
  <c r="U449" i="25"/>
  <c r="T449" i="25" s="1"/>
  <c r="S449" i="25"/>
  <c r="R449" i="25"/>
  <c r="Q449" i="25"/>
  <c r="G449" i="25"/>
  <c r="F449" i="25"/>
  <c r="D449" i="25"/>
  <c r="B449" i="25"/>
  <c r="AH448" i="25"/>
  <c r="AG448" i="25"/>
  <c r="U448" i="25"/>
  <c r="T448" i="25" s="1"/>
  <c r="S448" i="25"/>
  <c r="R448" i="25"/>
  <c r="Q448" i="25"/>
  <c r="G448" i="25"/>
  <c r="F448" i="25"/>
  <c r="D448" i="25"/>
  <c r="B448" i="25"/>
  <c r="AG447" i="25"/>
  <c r="AH447" i="25" s="1"/>
  <c r="U447" i="25"/>
  <c r="T447" i="25"/>
  <c r="S447" i="25"/>
  <c r="R447" i="25"/>
  <c r="Q447" i="25"/>
  <c r="G447" i="25"/>
  <c r="F447" i="25"/>
  <c r="D447" i="25"/>
  <c r="B447" i="25"/>
  <c r="AH446" i="25"/>
  <c r="AG446" i="25"/>
  <c r="U446" i="25"/>
  <c r="T446" i="25" s="1"/>
  <c r="S446" i="25"/>
  <c r="R446" i="25"/>
  <c r="Q446" i="25"/>
  <c r="G446" i="25"/>
  <c r="F446" i="25"/>
  <c r="D446" i="25"/>
  <c r="B446" i="25"/>
  <c r="AG445" i="25"/>
  <c r="AH445" i="25" s="1"/>
  <c r="U445" i="25"/>
  <c r="T445" i="25"/>
  <c r="S445" i="25"/>
  <c r="R445" i="25"/>
  <c r="Q445" i="25"/>
  <c r="G445" i="25"/>
  <c r="F445" i="25"/>
  <c r="D445" i="25"/>
  <c r="B445" i="25"/>
  <c r="AG444" i="25"/>
  <c r="AH444" i="25" s="1"/>
  <c r="U444" i="25"/>
  <c r="T444" i="25" s="1"/>
  <c r="S444" i="25"/>
  <c r="R444" i="25"/>
  <c r="Q444" i="25"/>
  <c r="G444" i="25"/>
  <c r="F444" i="25"/>
  <c r="D444" i="25"/>
  <c r="B444" i="25"/>
  <c r="AH443" i="25"/>
  <c r="AG443" i="25"/>
  <c r="U443" i="25"/>
  <c r="T443" i="25"/>
  <c r="S443" i="25"/>
  <c r="R443" i="25"/>
  <c r="Q443" i="25"/>
  <c r="G443" i="25"/>
  <c r="F443" i="25"/>
  <c r="D443" i="25"/>
  <c r="B443" i="25"/>
  <c r="AG442" i="25"/>
  <c r="AH442" i="25" s="1"/>
  <c r="U442" i="25"/>
  <c r="T442" i="25"/>
  <c r="S442" i="25"/>
  <c r="R442" i="25"/>
  <c r="Q442" i="25"/>
  <c r="G442" i="25"/>
  <c r="F442" i="25"/>
  <c r="D442" i="25"/>
  <c r="B442" i="25"/>
  <c r="AH441" i="25"/>
  <c r="AG441" i="25"/>
  <c r="U441" i="25"/>
  <c r="T441" i="25" s="1"/>
  <c r="S441" i="25"/>
  <c r="R441" i="25"/>
  <c r="Q441" i="25"/>
  <c r="G441" i="25"/>
  <c r="F441" i="25"/>
  <c r="D441" i="25"/>
  <c r="B441" i="25"/>
  <c r="AG440" i="25"/>
  <c r="AH440" i="25" s="1"/>
  <c r="U440" i="25"/>
  <c r="T440" i="25"/>
  <c r="S440" i="25"/>
  <c r="R440" i="25"/>
  <c r="Q440" i="25"/>
  <c r="G440" i="25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H438" i="25"/>
  <c r="AG438" i="25"/>
  <c r="U438" i="25"/>
  <c r="T438" i="25"/>
  <c r="S438" i="25"/>
  <c r="R438" i="25"/>
  <c r="Q438" i="25"/>
  <c r="G438" i="25"/>
  <c r="F438" i="25"/>
  <c r="D438" i="25"/>
  <c r="B438" i="25"/>
  <c r="AG437" i="25"/>
  <c r="AH437" i="25" s="1"/>
  <c r="U437" i="25"/>
  <c r="T437" i="25" s="1"/>
  <c r="S437" i="25"/>
  <c r="R437" i="25"/>
  <c r="Q437" i="25"/>
  <c r="G437" i="25"/>
  <c r="F437" i="25"/>
  <c r="D437" i="25"/>
  <c r="B437" i="25"/>
  <c r="AH436" i="25"/>
  <c r="AG436" i="25"/>
  <c r="U436" i="25"/>
  <c r="T436" i="25" s="1"/>
  <c r="S436" i="25"/>
  <c r="R436" i="25"/>
  <c r="Q436" i="25"/>
  <c r="G436" i="25"/>
  <c r="F436" i="25"/>
  <c r="D436" i="25"/>
  <c r="B436" i="25"/>
  <c r="AG435" i="25"/>
  <c r="AH435" i="25" s="1"/>
  <c r="U435" i="25"/>
  <c r="T435" i="25"/>
  <c r="S435" i="25"/>
  <c r="R435" i="25"/>
  <c r="Q435" i="25"/>
  <c r="G435" i="25"/>
  <c r="F435" i="25"/>
  <c r="D435" i="25"/>
  <c r="B435" i="25"/>
  <c r="AH434" i="25"/>
  <c r="AG434" i="25"/>
  <c r="U434" i="25"/>
  <c r="T434" i="25" s="1"/>
  <c r="S434" i="25"/>
  <c r="R434" i="25"/>
  <c r="Q434" i="25"/>
  <c r="G434" i="25"/>
  <c r="F434" i="25"/>
  <c r="D434" i="25"/>
  <c r="B434" i="25"/>
  <c r="AG433" i="25"/>
  <c r="AH433" i="25" s="1"/>
  <c r="U433" i="25"/>
  <c r="T433" i="25"/>
  <c r="S433" i="25"/>
  <c r="R433" i="25"/>
  <c r="Q433" i="25"/>
  <c r="G433" i="25"/>
  <c r="F433" i="25"/>
  <c r="D433" i="25"/>
  <c r="B433" i="25"/>
  <c r="AG432" i="25"/>
  <c r="AH432" i="25" s="1"/>
  <c r="U432" i="25"/>
  <c r="T432" i="25" s="1"/>
  <c r="S432" i="25"/>
  <c r="R432" i="25"/>
  <c r="Q432" i="25"/>
  <c r="G432" i="25"/>
  <c r="F432" i="25"/>
  <c r="D432" i="25"/>
  <c r="B432" i="25"/>
  <c r="AH431" i="25"/>
  <c r="AG431" i="25"/>
  <c r="U431" i="25"/>
  <c r="T431" i="25"/>
  <c r="S431" i="25"/>
  <c r="R431" i="25"/>
  <c r="Q431" i="25"/>
  <c r="G431" i="25"/>
  <c r="F431" i="25"/>
  <c r="D431" i="25"/>
  <c r="B431" i="25"/>
  <c r="AG430" i="25"/>
  <c r="AH430" i="25" s="1"/>
  <c r="U430" i="25"/>
  <c r="T430" i="25"/>
  <c r="S430" i="25"/>
  <c r="R430" i="25"/>
  <c r="Q430" i="25"/>
  <c r="G430" i="25"/>
  <c r="F430" i="25"/>
  <c r="D430" i="25"/>
  <c r="B430" i="25"/>
  <c r="AH429" i="25"/>
  <c r="AG429" i="25"/>
  <c r="U429" i="25"/>
  <c r="T429" i="25" s="1"/>
  <c r="S429" i="25"/>
  <c r="R429" i="25"/>
  <c r="Q429" i="25"/>
  <c r="G429" i="25"/>
  <c r="F429" i="25"/>
  <c r="D429" i="25"/>
  <c r="B429" i="25"/>
  <c r="AG428" i="25"/>
  <c r="AH428" i="25" s="1"/>
  <c r="U428" i="25"/>
  <c r="T428" i="25"/>
  <c r="S428" i="25"/>
  <c r="R428" i="25"/>
  <c r="Q428" i="25"/>
  <c r="G428" i="25"/>
  <c r="F428" i="25"/>
  <c r="D428" i="25"/>
  <c r="B428" i="25"/>
  <c r="AH427" i="25"/>
  <c r="AG427" i="25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T426" i="25"/>
  <c r="S426" i="25"/>
  <c r="R426" i="25"/>
  <c r="Q426" i="25"/>
  <c r="G426" i="25"/>
  <c r="F426" i="25"/>
  <c r="D426" i="25"/>
  <c r="B426" i="25"/>
  <c r="AG425" i="25"/>
  <c r="AH425" i="25" s="1"/>
  <c r="U425" i="25"/>
  <c r="T425" i="25" s="1"/>
  <c r="S425" i="25"/>
  <c r="R425" i="25"/>
  <c r="Q425" i="25"/>
  <c r="G425" i="25"/>
  <c r="F425" i="25"/>
  <c r="D425" i="25"/>
  <c r="B425" i="25"/>
  <c r="AH424" i="25"/>
  <c r="AG424" i="25"/>
  <c r="U424" i="25"/>
  <c r="S424" i="25"/>
  <c r="R424" i="25"/>
  <c r="Q424" i="25"/>
  <c r="G424" i="25"/>
  <c r="T424" i="25" s="1"/>
  <c r="F424" i="25"/>
  <c r="D424" i="25"/>
  <c r="B424" i="25"/>
  <c r="AG423" i="25"/>
  <c r="AH423" i="25" s="1"/>
  <c r="U423" i="25"/>
  <c r="T423" i="25"/>
  <c r="S423" i="25"/>
  <c r="R423" i="25"/>
  <c r="Q423" i="25"/>
  <c r="G423" i="25"/>
  <c r="F423" i="25"/>
  <c r="D423" i="25"/>
  <c r="B423" i="25"/>
  <c r="AH422" i="25"/>
  <c r="AG422" i="25"/>
  <c r="U422" i="25"/>
  <c r="T422" i="25" s="1"/>
  <c r="S422" i="25"/>
  <c r="R422" i="25"/>
  <c r="Q422" i="25"/>
  <c r="G422" i="25"/>
  <c r="F422" i="25"/>
  <c r="D422" i="25"/>
  <c r="B422" i="25"/>
  <c r="AG421" i="25"/>
  <c r="AH421" i="25" s="1"/>
  <c r="U421" i="25"/>
  <c r="T421" i="25"/>
  <c r="S421" i="25"/>
  <c r="R421" i="25"/>
  <c r="Q421" i="25"/>
  <c r="G421" i="25"/>
  <c r="F421" i="25"/>
  <c r="D421" i="25"/>
  <c r="B421" i="25"/>
  <c r="AG420" i="25"/>
  <c r="AH420" i="25" s="1"/>
  <c r="U420" i="25"/>
  <c r="T420" i="25" s="1"/>
  <c r="S420" i="25"/>
  <c r="R420" i="25"/>
  <c r="Q420" i="25"/>
  <c r="G420" i="25"/>
  <c r="F420" i="25"/>
  <c r="D420" i="25"/>
  <c r="B420" i="25"/>
  <c r="AH419" i="25"/>
  <c r="AG419" i="25"/>
  <c r="U419" i="25"/>
  <c r="T419" i="25"/>
  <c r="S419" i="25"/>
  <c r="R419" i="25"/>
  <c r="Q419" i="25"/>
  <c r="G419" i="25"/>
  <c r="F419" i="25"/>
  <c r="D419" i="25"/>
  <c r="B419" i="25"/>
  <c r="AG418" i="25"/>
  <c r="AH418" i="25" s="1"/>
  <c r="U418" i="25"/>
  <c r="T418" i="25"/>
  <c r="S418" i="25"/>
  <c r="R418" i="25"/>
  <c r="Q418" i="25"/>
  <c r="G418" i="25"/>
  <c r="F418" i="25"/>
  <c r="D418" i="25"/>
  <c r="B418" i="25"/>
  <c r="AH417" i="25"/>
  <c r="AG417" i="25"/>
  <c r="U417" i="25"/>
  <c r="T417" i="25" s="1"/>
  <c r="S417" i="25"/>
  <c r="R417" i="25"/>
  <c r="Q417" i="25"/>
  <c r="G417" i="25"/>
  <c r="F417" i="25"/>
  <c r="D417" i="25"/>
  <c r="B417" i="25"/>
  <c r="AG416" i="25"/>
  <c r="AH416" i="25" s="1"/>
  <c r="U416" i="25"/>
  <c r="T416" i="25"/>
  <c r="S416" i="25"/>
  <c r="R416" i="25"/>
  <c r="Q416" i="25"/>
  <c r="G416" i="25"/>
  <c r="F416" i="25"/>
  <c r="D416" i="25"/>
  <c r="B416" i="25"/>
  <c r="AH415" i="25"/>
  <c r="AG415" i="25"/>
  <c r="U415" i="25"/>
  <c r="T415" i="25" s="1"/>
  <c r="S415" i="25"/>
  <c r="R415" i="25"/>
  <c r="Q415" i="25"/>
  <c r="G415" i="25"/>
  <c r="F415" i="25"/>
  <c r="D415" i="25"/>
  <c r="B415" i="25"/>
  <c r="AH414" i="25"/>
  <c r="AG414" i="25"/>
  <c r="U414" i="25"/>
  <c r="T414" i="25"/>
  <c r="S414" i="25"/>
  <c r="R414" i="25"/>
  <c r="Q414" i="25"/>
  <c r="G414" i="25"/>
  <c r="F414" i="25"/>
  <c r="D414" i="25"/>
  <c r="B414" i="25"/>
  <c r="AG413" i="25"/>
  <c r="AH413" i="25" s="1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T412" i="25" s="1"/>
  <c r="S412" i="25"/>
  <c r="R412" i="25"/>
  <c r="Q412" i="25"/>
  <c r="G412" i="25"/>
  <c r="F412" i="25"/>
  <c r="D412" i="25"/>
  <c r="B412" i="25"/>
  <c r="AG411" i="25"/>
  <c r="AH411" i="25" s="1"/>
  <c r="U411" i="25"/>
  <c r="T411" i="25"/>
  <c r="S411" i="25"/>
  <c r="R411" i="25"/>
  <c r="Q411" i="25"/>
  <c r="G411" i="25"/>
  <c r="F411" i="25"/>
  <c r="D411" i="25"/>
  <c r="B411" i="25"/>
  <c r="AH410" i="25"/>
  <c r="AG410" i="25"/>
  <c r="U410" i="25"/>
  <c r="S410" i="25"/>
  <c r="R410" i="25"/>
  <c r="Q410" i="25"/>
  <c r="G410" i="25"/>
  <c r="T410" i="25" s="1"/>
  <c r="F410" i="25"/>
  <c r="D410" i="25"/>
  <c r="B410" i="25"/>
  <c r="AH409" i="25"/>
  <c r="AG409" i="25"/>
  <c r="U409" i="25"/>
  <c r="T409" i="25"/>
  <c r="S409" i="25"/>
  <c r="R409" i="25"/>
  <c r="Q409" i="25"/>
  <c r="G409" i="25"/>
  <c r="F409" i="25"/>
  <c r="D409" i="25"/>
  <c r="B409" i="25"/>
  <c r="AG408" i="25"/>
  <c r="AH408" i="25" s="1"/>
  <c r="U408" i="25"/>
  <c r="T408" i="25" s="1"/>
  <c r="S408" i="25"/>
  <c r="R408" i="25"/>
  <c r="Q408" i="25"/>
  <c r="G408" i="25"/>
  <c r="F408" i="25"/>
  <c r="D408" i="25"/>
  <c r="B408" i="25"/>
  <c r="AH407" i="25"/>
  <c r="AG407" i="25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S406" i="25"/>
  <c r="R406" i="25"/>
  <c r="Q406" i="25"/>
  <c r="G406" i="25"/>
  <c r="T406" i="25" s="1"/>
  <c r="F406" i="25"/>
  <c r="D406" i="25"/>
  <c r="B406" i="25"/>
  <c r="AG405" i="25"/>
  <c r="AH405" i="25" s="1"/>
  <c r="U405" i="25"/>
  <c r="T405" i="25" s="1"/>
  <c r="S405" i="25"/>
  <c r="R405" i="25"/>
  <c r="Q405" i="25"/>
  <c r="G405" i="25"/>
  <c r="F405" i="25"/>
  <c r="D405" i="25"/>
  <c r="B405" i="25"/>
  <c r="AG404" i="25"/>
  <c r="AH404" i="25" s="1"/>
  <c r="U404" i="25"/>
  <c r="T404" i="25" s="1"/>
  <c r="S404" i="25"/>
  <c r="R404" i="25"/>
  <c r="Q404" i="25"/>
  <c r="G404" i="25"/>
  <c r="F404" i="25"/>
  <c r="D404" i="25"/>
  <c r="B404" i="25"/>
  <c r="AH403" i="25"/>
  <c r="AG403" i="25"/>
  <c r="U403" i="25"/>
  <c r="T403" i="25"/>
  <c r="S403" i="25"/>
  <c r="R403" i="25"/>
  <c r="Q403" i="25"/>
  <c r="G403" i="25"/>
  <c r="F403" i="25"/>
  <c r="D403" i="25"/>
  <c r="B403" i="25"/>
  <c r="AG402" i="25"/>
  <c r="AH402" i="25" s="1"/>
  <c r="U402" i="25"/>
  <c r="T402" i="25"/>
  <c r="S402" i="25"/>
  <c r="R402" i="25"/>
  <c r="Q402" i="25"/>
  <c r="G402" i="25"/>
  <c r="F402" i="25"/>
  <c r="D402" i="25"/>
  <c r="B402" i="25"/>
  <c r="AG401" i="25"/>
  <c r="AH401" i="25" s="1"/>
  <c r="U401" i="25"/>
  <c r="T401" i="25" s="1"/>
  <c r="S401" i="25"/>
  <c r="R401" i="25"/>
  <c r="Q401" i="25"/>
  <c r="G401" i="25"/>
  <c r="F401" i="25"/>
  <c r="D401" i="25"/>
  <c r="B401" i="25"/>
  <c r="AG400" i="25"/>
  <c r="AH400" i="25" s="1"/>
  <c r="U400" i="25"/>
  <c r="S400" i="25"/>
  <c r="R400" i="25"/>
  <c r="Q400" i="25"/>
  <c r="G400" i="25"/>
  <c r="T400" i="25" s="1"/>
  <c r="F400" i="25"/>
  <c r="D400" i="25"/>
  <c r="B400" i="25"/>
  <c r="AH399" i="25"/>
  <c r="AG399" i="25"/>
  <c r="U399" i="25"/>
  <c r="S399" i="25"/>
  <c r="R399" i="25"/>
  <c r="Q399" i="25"/>
  <c r="G399" i="25"/>
  <c r="T399" i="25" s="1"/>
  <c r="F399" i="25"/>
  <c r="D399" i="25"/>
  <c r="B399" i="25"/>
  <c r="AH398" i="25"/>
  <c r="AG398" i="25"/>
  <c r="U398" i="25"/>
  <c r="S398" i="25"/>
  <c r="R398" i="25"/>
  <c r="Q398" i="25"/>
  <c r="G398" i="25"/>
  <c r="T398" i="25" s="1"/>
  <c r="F398" i="25"/>
  <c r="D398" i="25"/>
  <c r="B398" i="25"/>
  <c r="AG397" i="25"/>
  <c r="AH397" i="25" s="1"/>
  <c r="U397" i="25"/>
  <c r="T397" i="25" s="1"/>
  <c r="S397" i="25"/>
  <c r="R397" i="25"/>
  <c r="Q397" i="25"/>
  <c r="G397" i="25"/>
  <c r="F397" i="25"/>
  <c r="D397" i="25"/>
  <c r="B397" i="25"/>
  <c r="AG396" i="25"/>
  <c r="AH396" i="25" s="1"/>
  <c r="U396" i="25"/>
  <c r="T396" i="25" s="1"/>
  <c r="S396" i="25"/>
  <c r="R396" i="25"/>
  <c r="Q396" i="25"/>
  <c r="G396" i="25"/>
  <c r="F396" i="25"/>
  <c r="D396" i="25"/>
  <c r="B396" i="25"/>
  <c r="AH395" i="25"/>
  <c r="AG395" i="25"/>
  <c r="U395" i="25"/>
  <c r="T395" i="25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T394" i="25" s="1"/>
  <c r="F394" i="25"/>
  <c r="D394" i="25"/>
  <c r="B394" i="25"/>
  <c r="AG393" i="25"/>
  <c r="AH393" i="25" s="1"/>
  <c r="U393" i="25"/>
  <c r="T393" i="25" s="1"/>
  <c r="S393" i="25"/>
  <c r="R393" i="25"/>
  <c r="Q393" i="25"/>
  <c r="G393" i="25"/>
  <c r="F393" i="25"/>
  <c r="D393" i="25"/>
  <c r="B393" i="25"/>
  <c r="AG392" i="25"/>
  <c r="AH392" i="25" s="1"/>
  <c r="U392" i="25"/>
  <c r="T392" i="25"/>
  <c r="S392" i="25"/>
  <c r="R392" i="25"/>
  <c r="Q392" i="25"/>
  <c r="G392" i="25"/>
  <c r="F392" i="25"/>
  <c r="D392" i="25"/>
  <c r="B392" i="25"/>
  <c r="AH391" i="25"/>
  <c r="AG391" i="25"/>
  <c r="U391" i="25"/>
  <c r="T391" i="25"/>
  <c r="S391" i="25"/>
  <c r="R391" i="25"/>
  <c r="Q391" i="25"/>
  <c r="G391" i="25"/>
  <c r="F391" i="25"/>
  <c r="D391" i="25"/>
  <c r="B391" i="25"/>
  <c r="AG390" i="25"/>
  <c r="AH390" i="25" s="1"/>
  <c r="U390" i="25"/>
  <c r="T390" i="25"/>
  <c r="S390" i="25"/>
  <c r="R390" i="25"/>
  <c r="Q390" i="25"/>
  <c r="G390" i="25"/>
  <c r="F390" i="25"/>
  <c r="D390" i="25"/>
  <c r="B390" i="25"/>
  <c r="AG389" i="25"/>
  <c r="AH389" i="25" s="1"/>
  <c r="U389" i="25"/>
  <c r="T389" i="25" s="1"/>
  <c r="S389" i="25"/>
  <c r="R389" i="25"/>
  <c r="Q389" i="25"/>
  <c r="G389" i="25"/>
  <c r="F389" i="25"/>
  <c r="D389" i="25"/>
  <c r="B389" i="25"/>
  <c r="AH388" i="25"/>
  <c r="AG388" i="25"/>
  <c r="U388" i="25"/>
  <c r="S388" i="25"/>
  <c r="R388" i="25"/>
  <c r="Q388" i="25"/>
  <c r="G388" i="25"/>
  <c r="T388" i="25" s="1"/>
  <c r="F388" i="25"/>
  <c r="D388" i="25"/>
  <c r="B388" i="25"/>
  <c r="AG387" i="25"/>
  <c r="AH387" i="25" s="1"/>
  <c r="U387" i="25"/>
  <c r="S387" i="25"/>
  <c r="R387" i="25"/>
  <c r="Q387" i="25"/>
  <c r="G387" i="25"/>
  <c r="T387" i="25" s="1"/>
  <c r="F387" i="25"/>
  <c r="D387" i="25"/>
  <c r="B387" i="25"/>
  <c r="AH386" i="25"/>
  <c r="AG386" i="25"/>
  <c r="U386" i="25"/>
  <c r="T386" i="25" s="1"/>
  <c r="S386" i="25"/>
  <c r="R386" i="25"/>
  <c r="Q386" i="25"/>
  <c r="G386" i="25"/>
  <c r="F386" i="25"/>
  <c r="D386" i="25"/>
  <c r="B386" i="25"/>
  <c r="AG385" i="25"/>
  <c r="AH385" i="25" s="1"/>
  <c r="U385" i="25"/>
  <c r="T385" i="25"/>
  <c r="S385" i="25"/>
  <c r="R385" i="25"/>
  <c r="Q385" i="25"/>
  <c r="G385" i="25"/>
  <c r="F385" i="25"/>
  <c r="D385" i="25"/>
  <c r="B385" i="25"/>
  <c r="AG384" i="25"/>
  <c r="AH384" i="25" s="1"/>
  <c r="U384" i="25"/>
  <c r="T384" i="25" s="1"/>
  <c r="S384" i="25"/>
  <c r="R384" i="25"/>
  <c r="Q384" i="25"/>
  <c r="G384" i="25"/>
  <c r="F384" i="25"/>
  <c r="D384" i="25"/>
  <c r="B384" i="25"/>
  <c r="AH383" i="25"/>
  <c r="AG383" i="25"/>
  <c r="U383" i="25"/>
  <c r="T383" i="25"/>
  <c r="S383" i="25"/>
  <c r="R383" i="25"/>
  <c r="Q383" i="25"/>
  <c r="G383" i="25"/>
  <c r="F383" i="25"/>
  <c r="D383" i="25"/>
  <c r="B383" i="25"/>
  <c r="AG382" i="25"/>
  <c r="AH382" i="25" s="1"/>
  <c r="U382" i="25"/>
  <c r="S382" i="25"/>
  <c r="R382" i="25"/>
  <c r="Q382" i="25"/>
  <c r="G382" i="25"/>
  <c r="T382" i="25" s="1"/>
  <c r="F382" i="25"/>
  <c r="D382" i="25"/>
  <c r="B382" i="25"/>
  <c r="AG381" i="25"/>
  <c r="AH381" i="25" s="1"/>
  <c r="U381" i="25"/>
  <c r="T381" i="25" s="1"/>
  <c r="S381" i="25"/>
  <c r="R381" i="25"/>
  <c r="Q381" i="25"/>
  <c r="G381" i="25"/>
  <c r="F381" i="25"/>
  <c r="D381" i="25"/>
  <c r="B381" i="25"/>
  <c r="AG380" i="25"/>
  <c r="AH380" i="25" s="1"/>
  <c r="U380" i="25"/>
  <c r="T380" i="25"/>
  <c r="S380" i="25"/>
  <c r="R380" i="25"/>
  <c r="Q380" i="25"/>
  <c r="G380" i="25"/>
  <c r="F380" i="25"/>
  <c r="D380" i="25"/>
  <c r="B380" i="25"/>
  <c r="AH379" i="25"/>
  <c r="AG379" i="25"/>
  <c r="U379" i="25"/>
  <c r="S379" i="25"/>
  <c r="R379" i="25"/>
  <c r="Q379" i="25"/>
  <c r="G379" i="25"/>
  <c r="T379" i="25" s="1"/>
  <c r="F379" i="25"/>
  <c r="D379" i="25"/>
  <c r="B379" i="25"/>
  <c r="AG378" i="25"/>
  <c r="AH378" i="25" s="1"/>
  <c r="U378" i="25"/>
  <c r="T378" i="25"/>
  <c r="S378" i="25"/>
  <c r="R378" i="25"/>
  <c r="Q378" i="25"/>
  <c r="G378" i="25"/>
  <c r="F378" i="25"/>
  <c r="D378" i="25"/>
  <c r="B378" i="25"/>
  <c r="AG377" i="25"/>
  <c r="AH377" i="25" s="1"/>
  <c r="U377" i="25"/>
  <c r="T377" i="25" s="1"/>
  <c r="S377" i="25"/>
  <c r="R377" i="25"/>
  <c r="Q377" i="25"/>
  <c r="G377" i="25"/>
  <c r="F377" i="25"/>
  <c r="D377" i="25"/>
  <c r="B377" i="25"/>
  <c r="AH376" i="25"/>
  <c r="AG376" i="25"/>
  <c r="U376" i="25"/>
  <c r="S376" i="25"/>
  <c r="R376" i="25"/>
  <c r="Q376" i="25"/>
  <c r="G376" i="25"/>
  <c r="T376" i="25" s="1"/>
  <c r="F376" i="25"/>
  <c r="D376" i="25"/>
  <c r="B376" i="25"/>
  <c r="AG375" i="25"/>
  <c r="AH375" i="25" s="1"/>
  <c r="U375" i="25"/>
  <c r="S375" i="25"/>
  <c r="R375" i="25"/>
  <c r="Q375" i="25"/>
  <c r="G375" i="25"/>
  <c r="T375" i="25" s="1"/>
  <c r="F375" i="25"/>
  <c r="D375" i="25"/>
  <c r="B375" i="25"/>
  <c r="AH374" i="25"/>
  <c r="AG374" i="25"/>
  <c r="U374" i="25"/>
  <c r="T374" i="25" s="1"/>
  <c r="S374" i="25"/>
  <c r="R374" i="25"/>
  <c r="Q374" i="25"/>
  <c r="G374" i="25"/>
  <c r="F374" i="25"/>
  <c r="D374" i="25"/>
  <c r="B374" i="25"/>
  <c r="AG373" i="25"/>
  <c r="AH373" i="25" s="1"/>
  <c r="U373" i="25"/>
  <c r="T373" i="25"/>
  <c r="S373" i="25"/>
  <c r="R373" i="25"/>
  <c r="Q373" i="25"/>
  <c r="G373" i="25"/>
  <c r="F373" i="25"/>
  <c r="D373" i="25"/>
  <c r="B373" i="25"/>
  <c r="AG372" i="25"/>
  <c r="AH372" i="25" s="1"/>
  <c r="U372" i="25"/>
  <c r="T372" i="25" s="1"/>
  <c r="S372" i="25"/>
  <c r="R372" i="25"/>
  <c r="Q372" i="25"/>
  <c r="G372" i="25"/>
  <c r="F372" i="25"/>
  <c r="D372" i="25"/>
  <c r="B372" i="25"/>
  <c r="AH371" i="25"/>
  <c r="AG371" i="25"/>
  <c r="U371" i="25"/>
  <c r="T371" i="25"/>
  <c r="S371" i="25"/>
  <c r="R371" i="25"/>
  <c r="Q371" i="25"/>
  <c r="G371" i="25"/>
  <c r="F371" i="25"/>
  <c r="D371" i="25"/>
  <c r="B371" i="25"/>
  <c r="AG370" i="25"/>
  <c r="AH370" i="25" s="1"/>
  <c r="U370" i="25"/>
  <c r="S370" i="25"/>
  <c r="R370" i="25"/>
  <c r="Q370" i="25"/>
  <c r="G370" i="25"/>
  <c r="T370" i="25" s="1"/>
  <c r="F370" i="25"/>
  <c r="D370" i="25"/>
  <c r="B370" i="25"/>
  <c r="AG369" i="25"/>
  <c r="AH369" i="25" s="1"/>
  <c r="U369" i="25"/>
  <c r="S369" i="25"/>
  <c r="R369" i="25"/>
  <c r="Q369" i="25"/>
  <c r="G369" i="25"/>
  <c r="F369" i="25"/>
  <c r="D369" i="25"/>
  <c r="B369" i="25"/>
  <c r="AG368" i="25"/>
  <c r="AH368" i="25" s="1"/>
  <c r="U368" i="25"/>
  <c r="T368" i="25"/>
  <c r="S368" i="25"/>
  <c r="R368" i="25"/>
  <c r="Q368" i="25"/>
  <c r="G368" i="25"/>
  <c r="F368" i="25"/>
  <c r="D368" i="25"/>
  <c r="B368" i="25"/>
  <c r="AH367" i="25"/>
  <c r="AG367" i="25"/>
  <c r="U367" i="25"/>
  <c r="T367" i="25"/>
  <c r="S367" i="25"/>
  <c r="R367" i="25"/>
  <c r="Q367" i="25"/>
  <c r="G367" i="25"/>
  <c r="F367" i="25"/>
  <c r="D367" i="25"/>
  <c r="B367" i="25"/>
  <c r="AG366" i="25"/>
  <c r="AH366" i="25" s="1"/>
  <c r="U366" i="25"/>
  <c r="T366" i="25"/>
  <c r="S366" i="25"/>
  <c r="R366" i="25"/>
  <c r="Q366" i="25"/>
  <c r="G366" i="25"/>
  <c r="F366" i="25"/>
  <c r="D366" i="25"/>
  <c r="B366" i="25"/>
  <c r="AG365" i="25"/>
  <c r="AH365" i="25" s="1"/>
  <c r="U365" i="25"/>
  <c r="T365" i="25" s="1"/>
  <c r="S365" i="25"/>
  <c r="R365" i="25"/>
  <c r="Q365" i="25"/>
  <c r="G365" i="25"/>
  <c r="F365" i="25"/>
  <c r="D365" i="25"/>
  <c r="B365" i="25"/>
  <c r="AH364" i="25"/>
  <c r="AG364" i="25"/>
  <c r="U364" i="25"/>
  <c r="S364" i="25"/>
  <c r="R364" i="25"/>
  <c r="Q364" i="25"/>
  <c r="G364" i="25"/>
  <c r="T364" i="25" s="1"/>
  <c r="F364" i="25"/>
  <c r="D364" i="25"/>
  <c r="B364" i="25"/>
  <c r="AG363" i="25"/>
  <c r="AH363" i="25" s="1"/>
  <c r="U363" i="25"/>
  <c r="S363" i="25"/>
  <c r="R363" i="25"/>
  <c r="Q363" i="25"/>
  <c r="G363" i="25"/>
  <c r="T363" i="25" s="1"/>
  <c r="F363" i="25"/>
  <c r="D363" i="25"/>
  <c r="B363" i="25"/>
  <c r="AH362" i="25"/>
  <c r="AG362" i="25"/>
  <c r="U362" i="25"/>
  <c r="T362" i="25" s="1"/>
  <c r="S362" i="25"/>
  <c r="R362" i="25"/>
  <c r="Q362" i="25"/>
  <c r="G362" i="25"/>
  <c r="F362" i="25"/>
  <c r="D362" i="25"/>
  <c r="B362" i="25"/>
  <c r="AG361" i="25"/>
  <c r="AH361" i="25" s="1"/>
  <c r="U361" i="25"/>
  <c r="T361" i="25"/>
  <c r="S361" i="25"/>
  <c r="R361" i="25"/>
  <c r="Q361" i="25"/>
  <c r="G361" i="25"/>
  <c r="F361" i="25"/>
  <c r="D361" i="25"/>
  <c r="B361" i="25"/>
  <c r="AG360" i="25"/>
  <c r="AH360" i="25" s="1"/>
  <c r="U360" i="25"/>
  <c r="T360" i="25" s="1"/>
  <c r="S360" i="25"/>
  <c r="R360" i="25"/>
  <c r="Q360" i="25"/>
  <c r="G360" i="25"/>
  <c r="F360" i="25"/>
  <c r="D360" i="25"/>
  <c r="B360" i="25"/>
  <c r="AH359" i="25"/>
  <c r="AG359" i="25"/>
  <c r="U359" i="25"/>
  <c r="T359" i="25"/>
  <c r="S359" i="25"/>
  <c r="R359" i="25"/>
  <c r="Q359" i="25"/>
  <c r="G359" i="25"/>
  <c r="F359" i="25"/>
  <c r="D359" i="25"/>
  <c r="B359" i="25"/>
  <c r="AG358" i="25"/>
  <c r="AH358" i="25" s="1"/>
  <c r="U358" i="25"/>
  <c r="S358" i="25"/>
  <c r="R358" i="25"/>
  <c r="Q358" i="25"/>
  <c r="G358" i="25"/>
  <c r="T358" i="25" s="1"/>
  <c r="F358" i="25"/>
  <c r="D358" i="25"/>
  <c r="B358" i="25"/>
  <c r="AG357" i="25"/>
  <c r="AH357" i="25" s="1"/>
  <c r="U357" i="25"/>
  <c r="T357" i="25" s="1"/>
  <c r="S357" i="25"/>
  <c r="R357" i="25"/>
  <c r="Q357" i="25"/>
  <c r="G357" i="25"/>
  <c r="F357" i="25"/>
  <c r="D357" i="25"/>
  <c r="B357" i="25"/>
  <c r="AG356" i="25"/>
  <c r="AH356" i="25" s="1"/>
  <c r="U356" i="25"/>
  <c r="T356" i="25" s="1"/>
  <c r="S356" i="25"/>
  <c r="R356" i="25"/>
  <c r="Q356" i="25"/>
  <c r="G356" i="25"/>
  <c r="F356" i="25"/>
  <c r="D356" i="25"/>
  <c r="B356" i="25"/>
  <c r="AH355" i="25"/>
  <c r="AG355" i="25"/>
  <c r="U355" i="25"/>
  <c r="T355" i="25"/>
  <c r="S355" i="25"/>
  <c r="R355" i="25"/>
  <c r="Q355" i="25"/>
  <c r="G355" i="25"/>
  <c r="F355" i="25"/>
  <c r="D355" i="25"/>
  <c r="B355" i="25"/>
  <c r="AG354" i="25"/>
  <c r="AH354" i="25" s="1"/>
  <c r="U354" i="25"/>
  <c r="T354" i="25"/>
  <c r="S354" i="25"/>
  <c r="R354" i="25"/>
  <c r="Q354" i="25"/>
  <c r="G354" i="25"/>
  <c r="F354" i="25"/>
  <c r="D354" i="25"/>
  <c r="B354" i="25"/>
  <c r="AG353" i="25"/>
  <c r="AH353" i="25" s="1"/>
  <c r="U353" i="25"/>
  <c r="T353" i="25" s="1"/>
  <c r="S353" i="25"/>
  <c r="R353" i="25"/>
  <c r="Q353" i="25"/>
  <c r="G353" i="25"/>
  <c r="F353" i="25"/>
  <c r="D353" i="25"/>
  <c r="B353" i="25"/>
  <c r="AH352" i="25"/>
  <c r="AG352" i="25"/>
  <c r="U352" i="25"/>
  <c r="S352" i="25"/>
  <c r="R352" i="25"/>
  <c r="Q352" i="25"/>
  <c r="G352" i="25"/>
  <c r="T352" i="25" s="1"/>
  <c r="F352" i="25"/>
  <c r="D352" i="25"/>
  <c r="B352" i="25"/>
  <c r="AG351" i="25"/>
  <c r="AH351" i="25" s="1"/>
  <c r="U351" i="25"/>
  <c r="S351" i="25"/>
  <c r="R351" i="25"/>
  <c r="Q351" i="25"/>
  <c r="G351" i="25"/>
  <c r="T351" i="25" s="1"/>
  <c r="F351" i="25"/>
  <c r="D351" i="25"/>
  <c r="B351" i="25"/>
  <c r="AH350" i="25"/>
  <c r="AG350" i="25"/>
  <c r="U350" i="25"/>
  <c r="T350" i="25" s="1"/>
  <c r="S350" i="25"/>
  <c r="R350" i="25"/>
  <c r="Q350" i="25"/>
  <c r="G350" i="25"/>
  <c r="F350" i="25"/>
  <c r="D350" i="25"/>
  <c r="B350" i="25"/>
  <c r="AG349" i="25"/>
  <c r="AH349" i="25" s="1"/>
  <c r="U349" i="25"/>
  <c r="T349" i="25"/>
  <c r="S349" i="25"/>
  <c r="R349" i="25"/>
  <c r="Q349" i="25"/>
  <c r="G349" i="25"/>
  <c r="F349" i="25"/>
  <c r="D349" i="25"/>
  <c r="B349" i="25"/>
  <c r="AG348" i="25"/>
  <c r="AH348" i="25" s="1"/>
  <c r="U348" i="25"/>
  <c r="T348" i="25" s="1"/>
  <c r="S348" i="25"/>
  <c r="R348" i="25"/>
  <c r="Q348" i="25"/>
  <c r="G348" i="25"/>
  <c r="F348" i="25"/>
  <c r="D348" i="25"/>
  <c r="B348" i="25"/>
  <c r="AH347" i="25"/>
  <c r="AG347" i="25"/>
  <c r="U347" i="25"/>
  <c r="T347" i="25"/>
  <c r="S347" i="25"/>
  <c r="R347" i="25"/>
  <c r="Q347" i="25"/>
  <c r="G347" i="25"/>
  <c r="F347" i="25"/>
  <c r="D347" i="25"/>
  <c r="B347" i="25"/>
  <c r="AG346" i="25"/>
  <c r="AH346" i="25" s="1"/>
  <c r="U346" i="25"/>
  <c r="S346" i="25"/>
  <c r="R346" i="25"/>
  <c r="Q346" i="25"/>
  <c r="G346" i="25"/>
  <c r="T346" i="25" s="1"/>
  <c r="F346" i="25"/>
  <c r="D346" i="25"/>
  <c r="B346" i="25"/>
  <c r="AG345" i="25"/>
  <c r="AH345" i="25" s="1"/>
  <c r="U345" i="25"/>
  <c r="S345" i="25"/>
  <c r="R345" i="25"/>
  <c r="Q345" i="25"/>
  <c r="G345" i="25"/>
  <c r="F345" i="25"/>
  <c r="D345" i="25"/>
  <c r="B345" i="25"/>
  <c r="AG344" i="25"/>
  <c r="AH344" i="25" s="1"/>
  <c r="U344" i="25"/>
  <c r="T344" i="25"/>
  <c r="S344" i="25"/>
  <c r="R344" i="25"/>
  <c r="Q344" i="25"/>
  <c r="G344" i="25"/>
  <c r="F344" i="25"/>
  <c r="D344" i="25"/>
  <c r="B344" i="25"/>
  <c r="AH343" i="25"/>
  <c r="AG343" i="25"/>
  <c r="U343" i="25"/>
  <c r="S343" i="25"/>
  <c r="R343" i="25"/>
  <c r="Q343" i="25"/>
  <c r="G343" i="25"/>
  <c r="T343" i="25" s="1"/>
  <c r="F343" i="25"/>
  <c r="D343" i="25"/>
  <c r="B343" i="25"/>
  <c r="AG342" i="25"/>
  <c r="AH342" i="25" s="1"/>
  <c r="U342" i="25"/>
  <c r="T342" i="25"/>
  <c r="S342" i="25"/>
  <c r="R342" i="25"/>
  <c r="Q342" i="25"/>
  <c r="G342" i="25"/>
  <c r="F342" i="25"/>
  <c r="D342" i="25"/>
  <c r="B342" i="25"/>
  <c r="AG341" i="25"/>
  <c r="AH341" i="25" s="1"/>
  <c r="U341" i="25"/>
  <c r="T341" i="25" s="1"/>
  <c r="S341" i="25"/>
  <c r="R341" i="25"/>
  <c r="Q341" i="25"/>
  <c r="G341" i="25"/>
  <c r="F341" i="25"/>
  <c r="D341" i="25"/>
  <c r="B341" i="25"/>
  <c r="AH340" i="25"/>
  <c r="AG340" i="25"/>
  <c r="U340" i="25"/>
  <c r="S340" i="25"/>
  <c r="R340" i="25"/>
  <c r="Q340" i="25"/>
  <c r="G340" i="25"/>
  <c r="T340" i="25" s="1"/>
  <c r="F340" i="25"/>
  <c r="D340" i="25"/>
  <c r="B340" i="25"/>
  <c r="AG339" i="25"/>
  <c r="AH339" i="25" s="1"/>
  <c r="U339" i="25"/>
  <c r="S339" i="25"/>
  <c r="R339" i="25"/>
  <c r="Q339" i="25"/>
  <c r="G339" i="25"/>
  <c r="T339" i="25" s="1"/>
  <c r="F339" i="25"/>
  <c r="D339" i="25"/>
  <c r="B339" i="25"/>
  <c r="AH338" i="25"/>
  <c r="AG338" i="25"/>
  <c r="U338" i="25"/>
  <c r="T338" i="25" s="1"/>
  <c r="S338" i="25"/>
  <c r="R338" i="25"/>
  <c r="Q338" i="25"/>
  <c r="G338" i="25"/>
  <c r="F338" i="25"/>
  <c r="D338" i="25"/>
  <c r="B338" i="25"/>
  <c r="AG337" i="25"/>
  <c r="AH337" i="25" s="1"/>
  <c r="U337" i="25"/>
  <c r="T337" i="25"/>
  <c r="S337" i="25"/>
  <c r="R337" i="25"/>
  <c r="Q337" i="25"/>
  <c r="G337" i="25"/>
  <c r="F337" i="25"/>
  <c r="D337" i="25"/>
  <c r="B337" i="25"/>
  <c r="AG336" i="25"/>
  <c r="AH336" i="25" s="1"/>
  <c r="U336" i="25"/>
  <c r="T336" i="25" s="1"/>
  <c r="S336" i="25"/>
  <c r="R336" i="25"/>
  <c r="Q336" i="25"/>
  <c r="G336" i="25"/>
  <c r="F336" i="25"/>
  <c r="D336" i="25"/>
  <c r="B336" i="25"/>
  <c r="AH335" i="25"/>
  <c r="AG335" i="25"/>
  <c r="U335" i="25"/>
  <c r="T335" i="25"/>
  <c r="S335" i="25"/>
  <c r="R335" i="25"/>
  <c r="Q335" i="25"/>
  <c r="G335" i="25"/>
  <c r="F335" i="25"/>
  <c r="D335" i="25"/>
  <c r="B335" i="25"/>
  <c r="AH334" i="25"/>
  <c r="AG334" i="25"/>
  <c r="U334" i="25"/>
  <c r="S334" i="25"/>
  <c r="R334" i="25"/>
  <c r="Q334" i="25"/>
  <c r="G334" i="25"/>
  <c r="T334" i="25" s="1"/>
  <c r="F334" i="25"/>
  <c r="D334" i="25"/>
  <c r="B334" i="25"/>
  <c r="AG333" i="25"/>
  <c r="AH333" i="25" s="1"/>
  <c r="U333" i="25"/>
  <c r="S333" i="25"/>
  <c r="R333" i="25"/>
  <c r="Q333" i="25"/>
  <c r="G333" i="25"/>
  <c r="F333" i="25"/>
  <c r="D333" i="25"/>
  <c r="B333" i="25"/>
  <c r="AG332" i="25"/>
  <c r="AH332" i="25" s="1"/>
  <c r="U332" i="25"/>
  <c r="T332" i="25"/>
  <c r="S332" i="25"/>
  <c r="R332" i="25"/>
  <c r="Q332" i="25"/>
  <c r="G332" i="25"/>
  <c r="F332" i="25"/>
  <c r="D332" i="25"/>
  <c r="B332" i="25"/>
  <c r="AH331" i="25"/>
  <c r="AG331" i="25"/>
  <c r="U331" i="25"/>
  <c r="S331" i="25"/>
  <c r="R331" i="25"/>
  <c r="Q331" i="25"/>
  <c r="G331" i="25"/>
  <c r="T331" i="25" s="1"/>
  <c r="F331" i="25"/>
  <c r="D331" i="25"/>
  <c r="B331" i="25"/>
  <c r="AG330" i="25"/>
  <c r="AH330" i="25" s="1"/>
  <c r="U330" i="25"/>
  <c r="T330" i="25"/>
  <c r="S330" i="25"/>
  <c r="R330" i="25"/>
  <c r="Q330" i="25"/>
  <c r="G330" i="25"/>
  <c r="F330" i="25"/>
  <c r="D330" i="25"/>
  <c r="B330" i="25"/>
  <c r="AG329" i="25"/>
  <c r="AH329" i="25" s="1"/>
  <c r="U329" i="25"/>
  <c r="T329" i="25" s="1"/>
  <c r="S329" i="25"/>
  <c r="R329" i="25"/>
  <c r="Q329" i="25"/>
  <c r="G329" i="25"/>
  <c r="F329" i="25"/>
  <c r="D329" i="25"/>
  <c r="B329" i="25"/>
  <c r="AH328" i="25"/>
  <c r="AG328" i="25"/>
  <c r="U328" i="25"/>
  <c r="S328" i="25"/>
  <c r="R328" i="25"/>
  <c r="Q328" i="25"/>
  <c r="G328" i="25"/>
  <c r="T328" i="25" s="1"/>
  <c r="F328" i="25"/>
  <c r="D328" i="25"/>
  <c r="B328" i="25"/>
  <c r="AG327" i="25"/>
  <c r="AH327" i="25" s="1"/>
  <c r="U327" i="25"/>
  <c r="S327" i="25"/>
  <c r="R327" i="25"/>
  <c r="Q327" i="25"/>
  <c r="G327" i="25"/>
  <c r="T327" i="25" s="1"/>
  <c r="F327" i="25"/>
  <c r="D327" i="25"/>
  <c r="B327" i="25"/>
  <c r="AH326" i="25"/>
  <c r="AG326" i="25"/>
  <c r="U326" i="25"/>
  <c r="T326" i="25" s="1"/>
  <c r="S326" i="25"/>
  <c r="R326" i="25"/>
  <c r="Q326" i="25"/>
  <c r="G326" i="25"/>
  <c r="F326" i="25"/>
  <c r="D326" i="25"/>
  <c r="B326" i="25"/>
  <c r="AG325" i="25"/>
  <c r="AH325" i="25" s="1"/>
  <c r="U325" i="25"/>
  <c r="T325" i="25"/>
  <c r="S325" i="25"/>
  <c r="R325" i="25"/>
  <c r="Q325" i="25"/>
  <c r="G325" i="25"/>
  <c r="F325" i="25"/>
  <c r="D325" i="25"/>
  <c r="B325" i="25"/>
  <c r="AG324" i="25"/>
  <c r="AH324" i="25" s="1"/>
  <c r="U324" i="25"/>
  <c r="T324" i="25" s="1"/>
  <c r="S324" i="25"/>
  <c r="R324" i="25"/>
  <c r="Q324" i="25"/>
  <c r="G324" i="25"/>
  <c r="F324" i="25"/>
  <c r="D324" i="25"/>
  <c r="B324" i="25"/>
  <c r="AH323" i="25"/>
  <c r="AG323" i="25"/>
  <c r="U323" i="25"/>
  <c r="T323" i="25"/>
  <c r="S323" i="25"/>
  <c r="R323" i="25"/>
  <c r="Q323" i="25"/>
  <c r="G323" i="25"/>
  <c r="F323" i="25"/>
  <c r="D323" i="25"/>
  <c r="B323" i="25"/>
  <c r="AG322" i="25"/>
  <c r="AH322" i="25" s="1"/>
  <c r="U322" i="25"/>
  <c r="S322" i="25"/>
  <c r="R322" i="25"/>
  <c r="Q322" i="25"/>
  <c r="G322" i="25"/>
  <c r="T322" i="25" s="1"/>
  <c r="F322" i="25"/>
  <c r="D322" i="25"/>
  <c r="B322" i="25"/>
  <c r="AG321" i="25"/>
  <c r="AH321" i="25" s="1"/>
  <c r="U321" i="25"/>
  <c r="T321" i="25" s="1"/>
  <c r="S321" i="25"/>
  <c r="R321" i="25"/>
  <c r="Q321" i="25"/>
  <c r="G321" i="25"/>
  <c r="F321" i="25"/>
  <c r="D321" i="25"/>
  <c r="B321" i="25"/>
  <c r="AG320" i="25"/>
  <c r="AH320" i="25" s="1"/>
  <c r="U320" i="25"/>
  <c r="T320" i="25"/>
  <c r="S320" i="25"/>
  <c r="R320" i="25"/>
  <c r="Q320" i="25"/>
  <c r="G320" i="25"/>
  <c r="F320" i="25"/>
  <c r="D320" i="25"/>
  <c r="B320" i="25"/>
  <c r="AH319" i="25"/>
  <c r="AG319" i="25"/>
  <c r="U319" i="25"/>
  <c r="T319" i="25"/>
  <c r="S319" i="25"/>
  <c r="R319" i="25"/>
  <c r="Q319" i="25"/>
  <c r="G319" i="25"/>
  <c r="F319" i="25"/>
  <c r="D319" i="25"/>
  <c r="B319" i="25"/>
  <c r="AG318" i="25"/>
  <c r="AH318" i="25" s="1"/>
  <c r="U318" i="25"/>
  <c r="T318" i="25"/>
  <c r="S318" i="25"/>
  <c r="R318" i="25"/>
  <c r="Q318" i="25"/>
  <c r="G318" i="25"/>
  <c r="F318" i="25"/>
  <c r="D318" i="25"/>
  <c r="B318" i="25"/>
  <c r="AG317" i="25"/>
  <c r="AH317" i="25" s="1"/>
  <c r="U317" i="25"/>
  <c r="T317" i="25" s="1"/>
  <c r="S317" i="25"/>
  <c r="R317" i="25"/>
  <c r="Q317" i="25"/>
  <c r="G317" i="25"/>
  <c r="F317" i="25"/>
  <c r="D317" i="25"/>
  <c r="B317" i="25"/>
  <c r="AH316" i="25"/>
  <c r="AG316" i="25"/>
  <c r="U316" i="25"/>
  <c r="S316" i="25"/>
  <c r="R316" i="25"/>
  <c r="Q316" i="25"/>
  <c r="G316" i="25"/>
  <c r="T316" i="25" s="1"/>
  <c r="F316" i="25"/>
  <c r="D316" i="25"/>
  <c r="B316" i="25"/>
  <c r="AG315" i="25"/>
  <c r="AH315" i="25" s="1"/>
  <c r="U315" i="25"/>
  <c r="S315" i="25"/>
  <c r="R315" i="25"/>
  <c r="Q315" i="25"/>
  <c r="G315" i="25"/>
  <c r="T315" i="25" s="1"/>
  <c r="F315" i="25"/>
  <c r="D315" i="25"/>
  <c r="B315" i="25"/>
  <c r="AH314" i="25"/>
  <c r="AG314" i="25"/>
  <c r="U314" i="25"/>
  <c r="T314" i="25" s="1"/>
  <c r="S314" i="25"/>
  <c r="R314" i="25"/>
  <c r="Q314" i="25"/>
  <c r="G314" i="25"/>
  <c r="F314" i="25"/>
  <c r="D314" i="25"/>
  <c r="B314" i="25"/>
  <c r="AG313" i="25"/>
  <c r="AH313" i="25" s="1"/>
  <c r="U313" i="25"/>
  <c r="T313" i="25"/>
  <c r="S313" i="25"/>
  <c r="R313" i="25"/>
  <c r="Q313" i="25"/>
  <c r="G313" i="25"/>
  <c r="F313" i="25"/>
  <c r="D313" i="25"/>
  <c r="B313" i="25"/>
  <c r="AG312" i="25"/>
  <c r="AH312" i="25" s="1"/>
  <c r="U312" i="25"/>
  <c r="T312" i="25" s="1"/>
  <c r="S312" i="25"/>
  <c r="R312" i="25"/>
  <c r="Q312" i="25"/>
  <c r="G312" i="25"/>
  <c r="F312" i="25"/>
  <c r="D312" i="25"/>
  <c r="B312" i="25"/>
  <c r="AH311" i="25"/>
  <c r="AG311" i="25"/>
  <c r="U311" i="25"/>
  <c r="T311" i="25"/>
  <c r="S311" i="25"/>
  <c r="R311" i="25"/>
  <c r="Q311" i="25"/>
  <c r="G311" i="25"/>
  <c r="F311" i="25"/>
  <c r="D311" i="25"/>
  <c r="B311" i="25"/>
  <c r="AG310" i="25"/>
  <c r="AH310" i="25" s="1"/>
  <c r="U310" i="25"/>
  <c r="S310" i="25"/>
  <c r="R310" i="25"/>
  <c r="Q310" i="25"/>
  <c r="G310" i="25"/>
  <c r="T310" i="25" s="1"/>
  <c r="F310" i="25"/>
  <c r="D310" i="25"/>
  <c r="B310" i="25"/>
  <c r="AG309" i="25"/>
  <c r="AH309" i="25" s="1"/>
  <c r="U309" i="25"/>
  <c r="T309" i="25" s="1"/>
  <c r="S309" i="25"/>
  <c r="R309" i="25"/>
  <c r="Q309" i="25"/>
  <c r="G309" i="25"/>
  <c r="F309" i="25"/>
  <c r="D309" i="25"/>
  <c r="B309" i="25"/>
  <c r="AG308" i="25"/>
  <c r="AH308" i="25" s="1"/>
  <c r="U308" i="25"/>
  <c r="T308" i="25"/>
  <c r="S308" i="25"/>
  <c r="R308" i="25"/>
  <c r="Q308" i="25"/>
  <c r="G308" i="25"/>
  <c r="F308" i="25"/>
  <c r="D308" i="25"/>
  <c r="B308" i="25"/>
  <c r="AH307" i="25"/>
  <c r="AG307" i="25"/>
  <c r="U307" i="25"/>
  <c r="S307" i="25"/>
  <c r="R307" i="25"/>
  <c r="Q307" i="25"/>
  <c r="G307" i="25"/>
  <c r="T307" i="25" s="1"/>
  <c r="F307" i="25"/>
  <c r="D307" i="25"/>
  <c r="B307" i="25"/>
  <c r="AG306" i="25"/>
  <c r="AH306" i="25" s="1"/>
  <c r="U306" i="25"/>
  <c r="T306" i="25"/>
  <c r="S306" i="25"/>
  <c r="R306" i="25"/>
  <c r="Q306" i="25"/>
  <c r="G306" i="25"/>
  <c r="F306" i="25"/>
  <c r="D306" i="25"/>
  <c r="B306" i="25"/>
  <c r="AG305" i="25"/>
  <c r="AH305" i="25" s="1"/>
  <c r="U305" i="25"/>
  <c r="T305" i="25" s="1"/>
  <c r="S305" i="25"/>
  <c r="R305" i="25"/>
  <c r="Q305" i="25"/>
  <c r="G305" i="25"/>
  <c r="F305" i="25"/>
  <c r="D305" i="25"/>
  <c r="B305" i="25"/>
  <c r="AH304" i="25"/>
  <c r="AG304" i="25"/>
  <c r="U304" i="25"/>
  <c r="S304" i="25"/>
  <c r="R304" i="25"/>
  <c r="Q304" i="25"/>
  <c r="G304" i="25"/>
  <c r="T304" i="25" s="1"/>
  <c r="F304" i="25"/>
  <c r="D304" i="25"/>
  <c r="B304" i="25"/>
  <c r="AG303" i="25"/>
  <c r="AH303" i="25" s="1"/>
  <c r="U303" i="25"/>
  <c r="S303" i="25"/>
  <c r="R303" i="25"/>
  <c r="Q303" i="25"/>
  <c r="G303" i="25"/>
  <c r="T303" i="25" s="1"/>
  <c r="F303" i="25"/>
  <c r="D303" i="25"/>
  <c r="B303" i="25"/>
  <c r="AH302" i="25"/>
  <c r="AG302" i="25"/>
  <c r="U302" i="25"/>
  <c r="T302" i="25" s="1"/>
  <c r="S302" i="25"/>
  <c r="R302" i="25"/>
  <c r="Q302" i="25"/>
  <c r="G302" i="25"/>
  <c r="F302" i="25"/>
  <c r="D302" i="25"/>
  <c r="B302" i="25"/>
  <c r="AG301" i="25"/>
  <c r="AH301" i="25" s="1"/>
  <c r="U301" i="25"/>
  <c r="T301" i="25"/>
  <c r="S301" i="25"/>
  <c r="R301" i="25"/>
  <c r="Q301" i="25"/>
  <c r="G301" i="25"/>
  <c r="F301" i="25"/>
  <c r="D301" i="25"/>
  <c r="B301" i="25"/>
  <c r="AG300" i="25"/>
  <c r="AH300" i="25" s="1"/>
  <c r="U300" i="25"/>
  <c r="T300" i="25" s="1"/>
  <c r="S300" i="25"/>
  <c r="R300" i="25"/>
  <c r="Q300" i="25"/>
  <c r="G300" i="25"/>
  <c r="F300" i="25"/>
  <c r="D300" i="25"/>
  <c r="B300" i="25"/>
  <c r="AH299" i="25"/>
  <c r="AG299" i="25"/>
  <c r="U299" i="25"/>
  <c r="T299" i="25"/>
  <c r="S299" i="25"/>
  <c r="R299" i="25"/>
  <c r="Q299" i="25"/>
  <c r="G299" i="25"/>
  <c r="F299" i="25"/>
  <c r="D299" i="25"/>
  <c r="B299" i="25"/>
  <c r="AG298" i="25"/>
  <c r="AH298" i="25" s="1"/>
  <c r="U298" i="25"/>
  <c r="S298" i="25"/>
  <c r="R298" i="25"/>
  <c r="Q298" i="25"/>
  <c r="G298" i="25"/>
  <c r="T298" i="25" s="1"/>
  <c r="F298" i="25"/>
  <c r="D298" i="25"/>
  <c r="B298" i="25"/>
  <c r="AG297" i="25"/>
  <c r="AH297" i="25" s="1"/>
  <c r="U297" i="25"/>
  <c r="S297" i="25"/>
  <c r="R297" i="25"/>
  <c r="Q297" i="25"/>
  <c r="G297" i="25"/>
  <c r="F297" i="25"/>
  <c r="D297" i="25"/>
  <c r="B297" i="25"/>
  <c r="AG296" i="25"/>
  <c r="AH296" i="25" s="1"/>
  <c r="U296" i="25"/>
  <c r="T296" i="25"/>
  <c r="S296" i="25"/>
  <c r="R296" i="25"/>
  <c r="Q296" i="25"/>
  <c r="G296" i="25"/>
  <c r="F296" i="25"/>
  <c r="D296" i="25"/>
  <c r="B296" i="25"/>
  <c r="AH295" i="25"/>
  <c r="AG295" i="25"/>
  <c r="U295" i="25"/>
  <c r="T295" i="25"/>
  <c r="S295" i="25"/>
  <c r="R295" i="25"/>
  <c r="Q295" i="25"/>
  <c r="G295" i="25"/>
  <c r="F295" i="25"/>
  <c r="D295" i="25"/>
  <c r="B295" i="25"/>
  <c r="AG294" i="25"/>
  <c r="AH294" i="25" s="1"/>
  <c r="U294" i="25"/>
  <c r="T294" i="25"/>
  <c r="S294" i="25"/>
  <c r="R294" i="25"/>
  <c r="Q294" i="25"/>
  <c r="G294" i="25"/>
  <c r="F294" i="25"/>
  <c r="D294" i="25"/>
  <c r="B294" i="25"/>
  <c r="AG293" i="25"/>
  <c r="AH293" i="25" s="1"/>
  <c r="U293" i="25"/>
  <c r="T293" i="25" s="1"/>
  <c r="S293" i="25"/>
  <c r="R293" i="25"/>
  <c r="Q293" i="25"/>
  <c r="G293" i="25"/>
  <c r="F293" i="25"/>
  <c r="D293" i="25"/>
  <c r="B293" i="25"/>
  <c r="AH292" i="25"/>
  <c r="AG292" i="25"/>
  <c r="U292" i="25"/>
  <c r="S292" i="25"/>
  <c r="R292" i="25"/>
  <c r="Q292" i="25"/>
  <c r="G292" i="25"/>
  <c r="T292" i="25" s="1"/>
  <c r="F292" i="25"/>
  <c r="D292" i="25"/>
  <c r="B292" i="25"/>
  <c r="AG291" i="25"/>
  <c r="AH291" i="25" s="1"/>
  <c r="U291" i="25"/>
  <c r="S291" i="25"/>
  <c r="R291" i="25"/>
  <c r="Q291" i="25"/>
  <c r="G291" i="25"/>
  <c r="T291" i="25" s="1"/>
  <c r="F291" i="25"/>
  <c r="D291" i="25"/>
  <c r="B291" i="25"/>
  <c r="AH290" i="25"/>
  <c r="AG290" i="25"/>
  <c r="U290" i="25"/>
  <c r="T290" i="25" s="1"/>
  <c r="S290" i="25"/>
  <c r="R290" i="25"/>
  <c r="Q290" i="25"/>
  <c r="G290" i="25"/>
  <c r="F290" i="25"/>
  <c r="D290" i="25"/>
  <c r="B290" i="25"/>
  <c r="AG289" i="25"/>
  <c r="AH289" i="25" s="1"/>
  <c r="U289" i="25"/>
  <c r="T289" i="25"/>
  <c r="S289" i="25"/>
  <c r="R289" i="25"/>
  <c r="Q289" i="25"/>
  <c r="G289" i="25"/>
  <c r="F289" i="25"/>
  <c r="D289" i="25"/>
  <c r="B289" i="25"/>
  <c r="AG288" i="25"/>
  <c r="AH288" i="25" s="1"/>
  <c r="U288" i="25"/>
  <c r="T288" i="25" s="1"/>
  <c r="S288" i="25"/>
  <c r="R288" i="25"/>
  <c r="Q288" i="25"/>
  <c r="G288" i="25"/>
  <c r="F288" i="25"/>
  <c r="D288" i="25"/>
  <c r="B288" i="25"/>
  <c r="AH287" i="25"/>
  <c r="AG287" i="25"/>
  <c r="U287" i="25"/>
  <c r="T287" i="25"/>
  <c r="S287" i="25"/>
  <c r="R287" i="25"/>
  <c r="Q287" i="25"/>
  <c r="G287" i="25"/>
  <c r="F287" i="25"/>
  <c r="D287" i="25"/>
  <c r="B287" i="25"/>
  <c r="AG286" i="25"/>
  <c r="AH286" i="25" s="1"/>
  <c r="U286" i="25"/>
  <c r="S286" i="25"/>
  <c r="R286" i="25"/>
  <c r="Q286" i="25"/>
  <c r="G286" i="25"/>
  <c r="T286" i="25" s="1"/>
  <c r="F286" i="25"/>
  <c r="D286" i="25"/>
  <c r="B286" i="25"/>
  <c r="AG285" i="25"/>
  <c r="AH285" i="25" s="1"/>
  <c r="U285" i="25"/>
  <c r="T285" i="25" s="1"/>
  <c r="S285" i="25"/>
  <c r="R285" i="25"/>
  <c r="Q285" i="25"/>
  <c r="G285" i="25"/>
  <c r="F285" i="25"/>
  <c r="D285" i="25"/>
  <c r="B285" i="25"/>
  <c r="AG284" i="25"/>
  <c r="AH284" i="25" s="1"/>
  <c r="U284" i="25"/>
  <c r="T284" i="25" s="1"/>
  <c r="S284" i="25"/>
  <c r="R284" i="25"/>
  <c r="Q284" i="25"/>
  <c r="G284" i="25"/>
  <c r="F284" i="25"/>
  <c r="D284" i="25"/>
  <c r="B284" i="25"/>
  <c r="AH283" i="25"/>
  <c r="AG283" i="25"/>
  <c r="U283" i="25"/>
  <c r="T283" i="25"/>
  <c r="S283" i="25"/>
  <c r="R283" i="25"/>
  <c r="Q283" i="25"/>
  <c r="G283" i="25"/>
  <c r="F283" i="25"/>
  <c r="D283" i="25"/>
  <c r="B283" i="25"/>
  <c r="AG282" i="25"/>
  <c r="AH282" i="25" s="1"/>
  <c r="U282" i="25"/>
  <c r="T282" i="25"/>
  <c r="S282" i="25"/>
  <c r="R282" i="25"/>
  <c r="Q282" i="25"/>
  <c r="G282" i="25"/>
  <c r="F282" i="25"/>
  <c r="D282" i="25"/>
  <c r="B282" i="25"/>
  <c r="AG281" i="25"/>
  <c r="AH281" i="25" s="1"/>
  <c r="U281" i="25"/>
  <c r="T281" i="25" s="1"/>
  <c r="S281" i="25"/>
  <c r="R281" i="25"/>
  <c r="Q281" i="25"/>
  <c r="G281" i="25"/>
  <c r="F281" i="25"/>
  <c r="D281" i="25"/>
  <c r="B281" i="25"/>
  <c r="AH280" i="25"/>
  <c r="AG280" i="25"/>
  <c r="U280" i="25"/>
  <c r="T280" i="25"/>
  <c r="S280" i="25"/>
  <c r="R280" i="25"/>
  <c r="Q280" i="25"/>
  <c r="G280" i="25"/>
  <c r="F280" i="25"/>
  <c r="D280" i="25"/>
  <c r="B280" i="25"/>
  <c r="AG279" i="25"/>
  <c r="AH279" i="25" s="1"/>
  <c r="U279" i="25"/>
  <c r="S279" i="25"/>
  <c r="R279" i="25"/>
  <c r="Q279" i="25"/>
  <c r="G279" i="25"/>
  <c r="T279" i="25" s="1"/>
  <c r="F279" i="25"/>
  <c r="D279" i="25"/>
  <c r="B279" i="25"/>
  <c r="AH278" i="25"/>
  <c r="AG278" i="25"/>
  <c r="U278" i="25"/>
  <c r="T278" i="25" s="1"/>
  <c r="S278" i="25"/>
  <c r="R278" i="25"/>
  <c r="Q278" i="25"/>
  <c r="G278" i="25"/>
  <c r="F278" i="25"/>
  <c r="D278" i="25"/>
  <c r="B278" i="25"/>
  <c r="AG277" i="25"/>
  <c r="AH277" i="25" s="1"/>
  <c r="U277" i="25"/>
  <c r="T277" i="25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F276" i="25"/>
  <c r="D276" i="25"/>
  <c r="B276" i="25"/>
  <c r="AH275" i="25"/>
  <c r="AG275" i="25"/>
  <c r="U275" i="25"/>
  <c r="T275" i="25"/>
  <c r="S275" i="25"/>
  <c r="R275" i="25"/>
  <c r="Q275" i="25"/>
  <c r="G275" i="25"/>
  <c r="F275" i="25"/>
  <c r="D275" i="25"/>
  <c r="B275" i="25"/>
  <c r="AH274" i="25"/>
  <c r="AG274" i="25"/>
  <c r="U274" i="25"/>
  <c r="S274" i="25"/>
  <c r="R274" i="25"/>
  <c r="Q274" i="25"/>
  <c r="G274" i="25"/>
  <c r="T274" i="25" s="1"/>
  <c r="F274" i="25"/>
  <c r="D274" i="25"/>
  <c r="B274" i="25"/>
  <c r="AG273" i="25"/>
  <c r="AH273" i="25" s="1"/>
  <c r="U273" i="25"/>
  <c r="T273" i="25" s="1"/>
  <c r="S273" i="25"/>
  <c r="R273" i="25"/>
  <c r="Q273" i="25"/>
  <c r="G273" i="25"/>
  <c r="F273" i="25"/>
  <c r="D273" i="25"/>
  <c r="B273" i="25"/>
  <c r="AG272" i="25"/>
  <c r="AH272" i="25" s="1"/>
  <c r="U272" i="25"/>
  <c r="T272" i="25"/>
  <c r="S272" i="25"/>
  <c r="R272" i="25"/>
  <c r="Q272" i="25"/>
  <c r="G272" i="25"/>
  <c r="F272" i="25"/>
  <c r="D272" i="25"/>
  <c r="B272" i="25"/>
  <c r="AH271" i="25"/>
  <c r="AG271" i="25"/>
  <c r="U271" i="25"/>
  <c r="S271" i="25"/>
  <c r="R271" i="25"/>
  <c r="Q271" i="25"/>
  <c r="G271" i="25"/>
  <c r="T271" i="25" s="1"/>
  <c r="F271" i="25"/>
  <c r="D271" i="25"/>
  <c r="B271" i="25"/>
  <c r="AG270" i="25"/>
  <c r="AH270" i="25" s="1"/>
  <c r="U270" i="25"/>
  <c r="T270" i="25"/>
  <c r="S270" i="25"/>
  <c r="R270" i="25"/>
  <c r="Q270" i="25"/>
  <c r="G270" i="25"/>
  <c r="F270" i="25"/>
  <c r="D270" i="25"/>
  <c r="B270" i="25"/>
  <c r="AG269" i="25"/>
  <c r="AH269" i="25" s="1"/>
  <c r="U269" i="25"/>
  <c r="T269" i="25" s="1"/>
  <c r="S269" i="25"/>
  <c r="R269" i="25"/>
  <c r="Q269" i="25"/>
  <c r="G269" i="25"/>
  <c r="F269" i="25"/>
  <c r="D269" i="25"/>
  <c r="B269" i="25"/>
  <c r="AH268" i="25"/>
  <c r="AG268" i="25"/>
  <c r="U268" i="25"/>
  <c r="T268" i="25"/>
  <c r="S268" i="25"/>
  <c r="R268" i="25"/>
  <c r="Q268" i="25"/>
  <c r="G268" i="25"/>
  <c r="F268" i="25"/>
  <c r="D268" i="25"/>
  <c r="B268" i="25"/>
  <c r="AG267" i="25"/>
  <c r="AH267" i="25" s="1"/>
  <c r="U267" i="25"/>
  <c r="S267" i="25"/>
  <c r="R267" i="25"/>
  <c r="Q267" i="25"/>
  <c r="G267" i="25"/>
  <c r="T267" i="25" s="1"/>
  <c r="F267" i="25"/>
  <c r="D267" i="25"/>
  <c r="B267" i="25"/>
  <c r="AH266" i="25"/>
  <c r="AG266" i="25"/>
  <c r="U266" i="25"/>
  <c r="T266" i="25" s="1"/>
  <c r="S266" i="25"/>
  <c r="R266" i="25"/>
  <c r="Q266" i="25"/>
  <c r="G266" i="25"/>
  <c r="F266" i="25"/>
  <c r="D266" i="25"/>
  <c r="B266" i="25"/>
  <c r="AG265" i="25"/>
  <c r="AH265" i="25" s="1"/>
  <c r="U265" i="25"/>
  <c r="T265" i="25"/>
  <c r="S265" i="25"/>
  <c r="R265" i="25"/>
  <c r="Q265" i="25"/>
  <c r="G265" i="25"/>
  <c r="F265" i="25"/>
  <c r="D265" i="25"/>
  <c r="B265" i="25"/>
  <c r="AG264" i="25"/>
  <c r="AH264" i="25" s="1"/>
  <c r="U264" i="25"/>
  <c r="T264" i="25" s="1"/>
  <c r="S264" i="25"/>
  <c r="R264" i="25"/>
  <c r="Q264" i="25"/>
  <c r="G264" i="25"/>
  <c r="F264" i="25"/>
  <c r="D264" i="25"/>
  <c r="B264" i="25"/>
  <c r="AH263" i="25"/>
  <c r="AG263" i="25"/>
  <c r="U263" i="25"/>
  <c r="T263" i="25"/>
  <c r="S263" i="25"/>
  <c r="R263" i="25"/>
  <c r="Q263" i="25"/>
  <c r="G263" i="25"/>
  <c r="F263" i="25"/>
  <c r="D263" i="25"/>
  <c r="B263" i="25"/>
  <c r="AG262" i="25"/>
  <c r="AH262" i="25" s="1"/>
  <c r="U262" i="25"/>
  <c r="S262" i="25"/>
  <c r="R262" i="25"/>
  <c r="Q262" i="25"/>
  <c r="G262" i="25"/>
  <c r="T262" i="25" s="1"/>
  <c r="F262" i="25"/>
  <c r="D262" i="25"/>
  <c r="B262" i="25"/>
  <c r="AG261" i="25"/>
  <c r="AH261" i="25" s="1"/>
  <c r="U261" i="25"/>
  <c r="S261" i="25"/>
  <c r="R261" i="25"/>
  <c r="Q261" i="25"/>
  <c r="G261" i="25"/>
  <c r="F261" i="25"/>
  <c r="D261" i="25"/>
  <c r="B261" i="25"/>
  <c r="AG260" i="25"/>
  <c r="AH260" i="25" s="1"/>
  <c r="U260" i="25"/>
  <c r="T260" i="25" s="1"/>
  <c r="S260" i="25"/>
  <c r="R260" i="25"/>
  <c r="Q260" i="25"/>
  <c r="G260" i="25"/>
  <c r="F260" i="25"/>
  <c r="D260" i="25"/>
  <c r="B260" i="25"/>
  <c r="AH259" i="25"/>
  <c r="AG259" i="25"/>
  <c r="U259" i="25"/>
  <c r="S259" i="25"/>
  <c r="R259" i="25"/>
  <c r="Q259" i="25"/>
  <c r="G259" i="25"/>
  <c r="T259" i="25" s="1"/>
  <c r="F259" i="25"/>
  <c r="D259" i="25"/>
  <c r="B259" i="25"/>
  <c r="AG258" i="25"/>
  <c r="AH258" i="25" s="1"/>
  <c r="U258" i="25"/>
  <c r="T258" i="25"/>
  <c r="S258" i="25"/>
  <c r="R258" i="25"/>
  <c r="Q258" i="25"/>
  <c r="G258" i="25"/>
  <c r="F258" i="25"/>
  <c r="D258" i="25"/>
  <c r="B258" i="25"/>
  <c r="AG257" i="25"/>
  <c r="AH257" i="25" s="1"/>
  <c r="U257" i="25"/>
  <c r="T257" i="25" s="1"/>
  <c r="S257" i="25"/>
  <c r="R257" i="25"/>
  <c r="Q257" i="25"/>
  <c r="G257" i="25"/>
  <c r="F257" i="25"/>
  <c r="D257" i="25"/>
  <c r="B257" i="25"/>
  <c r="AH256" i="25"/>
  <c r="AG256" i="25"/>
  <c r="U256" i="25"/>
  <c r="S256" i="25"/>
  <c r="R256" i="25"/>
  <c r="Q256" i="25"/>
  <c r="G256" i="25"/>
  <c r="T256" i="25" s="1"/>
  <c r="F256" i="25"/>
  <c r="D256" i="25"/>
  <c r="B256" i="25"/>
  <c r="AG255" i="25"/>
  <c r="AH255" i="25" s="1"/>
  <c r="U255" i="25"/>
  <c r="S255" i="25"/>
  <c r="R255" i="25"/>
  <c r="Q255" i="25"/>
  <c r="G255" i="25"/>
  <c r="T255" i="25" s="1"/>
  <c r="F255" i="25"/>
  <c r="D255" i="25"/>
  <c r="B255" i="25"/>
  <c r="AH254" i="25"/>
  <c r="AG254" i="25"/>
  <c r="U254" i="25"/>
  <c r="T254" i="25" s="1"/>
  <c r="S254" i="25"/>
  <c r="R254" i="25"/>
  <c r="Q254" i="25"/>
  <c r="G254" i="25"/>
  <c r="F254" i="25"/>
  <c r="D254" i="25"/>
  <c r="B254" i="25"/>
  <c r="AG253" i="25"/>
  <c r="AH253" i="25" s="1"/>
  <c r="U253" i="25"/>
  <c r="T253" i="25"/>
  <c r="S253" i="25"/>
  <c r="R253" i="25"/>
  <c r="Q253" i="25"/>
  <c r="G253" i="25"/>
  <c r="F253" i="25"/>
  <c r="D253" i="25"/>
  <c r="B253" i="25"/>
  <c r="AG252" i="25"/>
  <c r="AH252" i="25" s="1"/>
  <c r="U252" i="25"/>
  <c r="T252" i="25" s="1"/>
  <c r="S252" i="25"/>
  <c r="R252" i="25"/>
  <c r="Q252" i="25"/>
  <c r="G252" i="25"/>
  <c r="F252" i="25"/>
  <c r="D252" i="25"/>
  <c r="B252" i="25"/>
  <c r="AH251" i="25"/>
  <c r="AG251" i="25"/>
  <c r="U251" i="25"/>
  <c r="T251" i="25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G249" i="25"/>
  <c r="AH249" i="25" s="1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T248" i="25"/>
  <c r="S248" i="25"/>
  <c r="R248" i="25"/>
  <c r="Q248" i="25"/>
  <c r="G248" i="25"/>
  <c r="F248" i="25"/>
  <c r="D248" i="25"/>
  <c r="B248" i="25"/>
  <c r="AH247" i="25"/>
  <c r="AG247" i="25"/>
  <c r="U247" i="25"/>
  <c r="T247" i="25"/>
  <c r="S247" i="25"/>
  <c r="R247" i="25"/>
  <c r="Q247" i="25"/>
  <c r="G247" i="25"/>
  <c r="F247" i="25"/>
  <c r="D247" i="25"/>
  <c r="B247" i="25"/>
  <c r="AG246" i="25"/>
  <c r="AH246" i="25" s="1"/>
  <c r="U246" i="25"/>
  <c r="T246" i="25"/>
  <c r="S246" i="25"/>
  <c r="R246" i="25"/>
  <c r="Q246" i="25"/>
  <c r="G246" i="25"/>
  <c r="F246" i="25"/>
  <c r="D246" i="25"/>
  <c r="B246" i="25"/>
  <c r="AG245" i="25"/>
  <c r="AH245" i="25" s="1"/>
  <c r="U245" i="25"/>
  <c r="T245" i="25" s="1"/>
  <c r="S245" i="25"/>
  <c r="R245" i="25"/>
  <c r="Q245" i="25"/>
  <c r="G245" i="25"/>
  <c r="F245" i="25"/>
  <c r="D245" i="25"/>
  <c r="B245" i="25"/>
  <c r="AH244" i="25"/>
  <c r="AG244" i="25"/>
  <c r="U244" i="25"/>
  <c r="T244" i="25"/>
  <c r="S244" i="25"/>
  <c r="R244" i="25"/>
  <c r="Q244" i="25"/>
  <c r="G244" i="25"/>
  <c r="F244" i="25"/>
  <c r="D244" i="25"/>
  <c r="B244" i="25"/>
  <c r="AG243" i="25"/>
  <c r="AH243" i="25" s="1"/>
  <c r="U243" i="25"/>
  <c r="S243" i="25"/>
  <c r="R243" i="25"/>
  <c r="Q243" i="25"/>
  <c r="G243" i="25"/>
  <c r="T243" i="25" s="1"/>
  <c r="F243" i="25"/>
  <c r="D243" i="25"/>
  <c r="B243" i="25"/>
  <c r="AH242" i="25"/>
  <c r="AG242" i="25"/>
  <c r="U242" i="25"/>
  <c r="T242" i="25" s="1"/>
  <c r="S242" i="25"/>
  <c r="R242" i="25"/>
  <c r="Q242" i="25"/>
  <c r="G242" i="25"/>
  <c r="F242" i="25"/>
  <c r="D242" i="25"/>
  <c r="B242" i="25"/>
  <c r="AG241" i="25"/>
  <c r="AH241" i="25" s="1"/>
  <c r="U241" i="25"/>
  <c r="T241" i="25"/>
  <c r="S241" i="25"/>
  <c r="R241" i="25"/>
  <c r="Q241" i="25"/>
  <c r="G241" i="25"/>
  <c r="F241" i="25"/>
  <c r="D241" i="25"/>
  <c r="B241" i="25"/>
  <c r="AG240" i="25"/>
  <c r="AH240" i="25" s="1"/>
  <c r="U240" i="25"/>
  <c r="T240" i="25" s="1"/>
  <c r="S240" i="25"/>
  <c r="R240" i="25"/>
  <c r="Q240" i="25"/>
  <c r="G240" i="25"/>
  <c r="F240" i="25"/>
  <c r="D240" i="25"/>
  <c r="B240" i="25"/>
  <c r="AH239" i="25"/>
  <c r="AG239" i="25"/>
  <c r="U239" i="25"/>
  <c r="T239" i="25"/>
  <c r="S239" i="25"/>
  <c r="R239" i="25"/>
  <c r="Q239" i="25"/>
  <c r="G239" i="25"/>
  <c r="F239" i="25"/>
  <c r="D239" i="25"/>
  <c r="B239" i="25"/>
  <c r="AH238" i="25"/>
  <c r="AG238" i="25"/>
  <c r="U238" i="25"/>
  <c r="S238" i="25"/>
  <c r="R238" i="25"/>
  <c r="Q238" i="25"/>
  <c r="G238" i="25"/>
  <c r="T238" i="25" s="1"/>
  <c r="F238" i="25"/>
  <c r="D238" i="25"/>
  <c r="B238" i="25"/>
  <c r="AG237" i="25"/>
  <c r="AH237" i="25" s="1"/>
  <c r="U237" i="25"/>
  <c r="S237" i="25"/>
  <c r="R237" i="25"/>
  <c r="Q237" i="25"/>
  <c r="G237" i="25"/>
  <c r="F237" i="25"/>
  <c r="D237" i="25"/>
  <c r="B237" i="25"/>
  <c r="AG236" i="25"/>
  <c r="AH236" i="25" s="1"/>
  <c r="U236" i="25"/>
  <c r="T236" i="25" s="1"/>
  <c r="S236" i="25"/>
  <c r="R236" i="25"/>
  <c r="Q236" i="25"/>
  <c r="G236" i="25"/>
  <c r="F236" i="25"/>
  <c r="D236" i="25"/>
  <c r="B236" i="25"/>
  <c r="AH235" i="25"/>
  <c r="AG235" i="25"/>
  <c r="U235" i="25"/>
  <c r="S235" i="25"/>
  <c r="R235" i="25"/>
  <c r="Q235" i="25"/>
  <c r="G235" i="25"/>
  <c r="T235" i="25" s="1"/>
  <c r="F235" i="25"/>
  <c r="D235" i="25"/>
  <c r="B235" i="25"/>
  <c r="AG234" i="25"/>
  <c r="AH234" i="25" s="1"/>
  <c r="U234" i="25"/>
  <c r="T234" i="25"/>
  <c r="S234" i="25"/>
  <c r="R234" i="25"/>
  <c r="Q234" i="25"/>
  <c r="G234" i="25"/>
  <c r="F234" i="25"/>
  <c r="D234" i="25"/>
  <c r="B234" i="25"/>
  <c r="AG233" i="25"/>
  <c r="AH233" i="25" s="1"/>
  <c r="U233" i="25"/>
  <c r="T233" i="25" s="1"/>
  <c r="S233" i="25"/>
  <c r="R233" i="25"/>
  <c r="Q233" i="25"/>
  <c r="G233" i="25"/>
  <c r="F233" i="25"/>
  <c r="D233" i="25"/>
  <c r="B233" i="25"/>
  <c r="AH232" i="25"/>
  <c r="AG232" i="25"/>
  <c r="U232" i="25"/>
  <c r="T232" i="25"/>
  <c r="S232" i="25"/>
  <c r="R232" i="25"/>
  <c r="Q232" i="25"/>
  <c r="G232" i="25"/>
  <c r="F232" i="25"/>
  <c r="D232" i="25"/>
  <c r="B232" i="25"/>
  <c r="AG231" i="25"/>
  <c r="AH231" i="25" s="1"/>
  <c r="U231" i="25"/>
  <c r="S231" i="25"/>
  <c r="R231" i="25"/>
  <c r="Q231" i="25"/>
  <c r="G231" i="25"/>
  <c r="T231" i="25" s="1"/>
  <c r="F231" i="25"/>
  <c r="D231" i="25"/>
  <c r="B231" i="25"/>
  <c r="AH230" i="25"/>
  <c r="AG230" i="25"/>
  <c r="U230" i="25"/>
  <c r="T230" i="25" s="1"/>
  <c r="S230" i="25"/>
  <c r="R230" i="25"/>
  <c r="Q230" i="25"/>
  <c r="G230" i="25"/>
  <c r="F230" i="25"/>
  <c r="D230" i="25"/>
  <c r="B230" i="25"/>
  <c r="AG229" i="25"/>
  <c r="AH229" i="25" s="1"/>
  <c r="U229" i="25"/>
  <c r="T229" i="25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F228" i="25"/>
  <c r="D228" i="25"/>
  <c r="B228" i="25"/>
  <c r="AH227" i="25"/>
  <c r="AG227" i="25"/>
  <c r="U227" i="25"/>
  <c r="T227" i="25"/>
  <c r="S227" i="25"/>
  <c r="R227" i="25"/>
  <c r="Q227" i="25"/>
  <c r="G227" i="25"/>
  <c r="F227" i="25"/>
  <c r="D227" i="25"/>
  <c r="B227" i="25"/>
  <c r="AG226" i="25"/>
  <c r="AH226" i="25" s="1"/>
  <c r="U226" i="25"/>
  <c r="S226" i="25"/>
  <c r="R226" i="25"/>
  <c r="Q226" i="25"/>
  <c r="G226" i="25"/>
  <c r="T226" i="25" s="1"/>
  <c r="F226" i="25"/>
  <c r="D226" i="25"/>
  <c r="B226" i="25"/>
  <c r="AG225" i="25"/>
  <c r="AH225" i="25" s="1"/>
  <c r="U225" i="25"/>
  <c r="S225" i="25"/>
  <c r="R225" i="25"/>
  <c r="Q225" i="25"/>
  <c r="G225" i="25"/>
  <c r="F225" i="25"/>
  <c r="D225" i="25"/>
  <c r="B225" i="25"/>
  <c r="AG224" i="25"/>
  <c r="AH224" i="25" s="1"/>
  <c r="U224" i="25"/>
  <c r="T224" i="25" s="1"/>
  <c r="S224" i="25"/>
  <c r="R224" i="25"/>
  <c r="Q224" i="25"/>
  <c r="G224" i="25"/>
  <c r="F224" i="25"/>
  <c r="D224" i="25"/>
  <c r="B224" i="25"/>
  <c r="AH223" i="25"/>
  <c r="AG223" i="25"/>
  <c r="U223" i="25"/>
  <c r="T223" i="25"/>
  <c r="S223" i="25"/>
  <c r="R223" i="25"/>
  <c r="Q223" i="25"/>
  <c r="G223" i="25"/>
  <c r="F223" i="25"/>
  <c r="D223" i="25"/>
  <c r="B223" i="25"/>
  <c r="AG222" i="25"/>
  <c r="AH222" i="25" s="1"/>
  <c r="U222" i="25"/>
  <c r="T222" i="25"/>
  <c r="S222" i="25"/>
  <c r="R222" i="25"/>
  <c r="Q222" i="25"/>
  <c r="G222" i="25"/>
  <c r="F222" i="25"/>
  <c r="D222" i="25"/>
  <c r="B222" i="25"/>
  <c r="AG221" i="25"/>
  <c r="AH221" i="25" s="1"/>
  <c r="U221" i="25"/>
  <c r="T221" i="25" s="1"/>
  <c r="S221" i="25"/>
  <c r="R221" i="25"/>
  <c r="Q221" i="25"/>
  <c r="G221" i="25"/>
  <c r="F221" i="25"/>
  <c r="D221" i="25"/>
  <c r="B221" i="25"/>
  <c r="AH220" i="25"/>
  <c r="AG220" i="25"/>
  <c r="U220" i="25"/>
  <c r="S220" i="25"/>
  <c r="R220" i="25"/>
  <c r="Q220" i="25"/>
  <c r="G220" i="25"/>
  <c r="T220" i="25" s="1"/>
  <c r="F220" i="25"/>
  <c r="D220" i="25"/>
  <c r="B220" i="25"/>
  <c r="AG219" i="25"/>
  <c r="AH219" i="25" s="1"/>
  <c r="U219" i="25"/>
  <c r="S219" i="25"/>
  <c r="R219" i="25"/>
  <c r="Q219" i="25"/>
  <c r="G219" i="25"/>
  <c r="T219" i="25" s="1"/>
  <c r="F219" i="25"/>
  <c r="D219" i="25"/>
  <c r="B219" i="25"/>
  <c r="AH218" i="25"/>
  <c r="AG218" i="25"/>
  <c r="U218" i="25"/>
  <c r="T218" i="25" s="1"/>
  <c r="S218" i="25"/>
  <c r="R218" i="25"/>
  <c r="Q218" i="25"/>
  <c r="G218" i="25"/>
  <c r="F218" i="25"/>
  <c r="D218" i="25"/>
  <c r="B218" i="25"/>
  <c r="AG217" i="25"/>
  <c r="AH217" i="25" s="1"/>
  <c r="U217" i="25"/>
  <c r="T217" i="25"/>
  <c r="S217" i="25"/>
  <c r="R217" i="25"/>
  <c r="Q217" i="25"/>
  <c r="G217" i="25"/>
  <c r="F217" i="25"/>
  <c r="D217" i="25"/>
  <c r="B217" i="25"/>
  <c r="AG216" i="25"/>
  <c r="AH216" i="25" s="1"/>
  <c r="U216" i="25"/>
  <c r="T216" i="25" s="1"/>
  <c r="S216" i="25"/>
  <c r="R216" i="25"/>
  <c r="Q216" i="25"/>
  <c r="G216" i="25"/>
  <c r="F216" i="25"/>
  <c r="D216" i="25"/>
  <c r="B216" i="25"/>
  <c r="AH215" i="25"/>
  <c r="AG215" i="25"/>
  <c r="U215" i="25"/>
  <c r="T215" i="25"/>
  <c r="S215" i="25"/>
  <c r="R215" i="25"/>
  <c r="Q215" i="25"/>
  <c r="G215" i="25"/>
  <c r="F215" i="25"/>
  <c r="D215" i="25"/>
  <c r="B215" i="25"/>
  <c r="AH214" i="25"/>
  <c r="AG214" i="25"/>
  <c r="U214" i="25"/>
  <c r="S214" i="25"/>
  <c r="R214" i="25"/>
  <c r="Q214" i="25"/>
  <c r="G214" i="25"/>
  <c r="T214" i="25" s="1"/>
  <c r="F214" i="25"/>
  <c r="D214" i="25"/>
  <c r="B214" i="25"/>
  <c r="AG213" i="25"/>
  <c r="AH213" i="25" s="1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T212" i="25"/>
  <c r="S212" i="25"/>
  <c r="R212" i="25"/>
  <c r="Q212" i="25"/>
  <c r="G212" i="25"/>
  <c r="F212" i="25"/>
  <c r="D212" i="25"/>
  <c r="B212" i="25"/>
  <c r="AH211" i="25"/>
  <c r="AG211" i="25"/>
  <c r="U211" i="25"/>
  <c r="T211" i="25"/>
  <c r="S211" i="25"/>
  <c r="R211" i="25"/>
  <c r="Q211" i="25"/>
  <c r="G211" i="25"/>
  <c r="F211" i="25"/>
  <c r="D211" i="25"/>
  <c r="B211" i="25"/>
  <c r="AG210" i="25"/>
  <c r="AH210" i="25" s="1"/>
  <c r="U210" i="25"/>
  <c r="T210" i="25"/>
  <c r="S210" i="25"/>
  <c r="R210" i="25"/>
  <c r="Q210" i="25"/>
  <c r="G210" i="25"/>
  <c r="F210" i="25"/>
  <c r="D210" i="25"/>
  <c r="B210" i="25"/>
  <c r="AG209" i="25"/>
  <c r="AH209" i="25" s="1"/>
  <c r="U209" i="25"/>
  <c r="T209" i="25" s="1"/>
  <c r="S209" i="25"/>
  <c r="R209" i="25"/>
  <c r="Q209" i="25"/>
  <c r="G209" i="25"/>
  <c r="F209" i="25"/>
  <c r="D209" i="25"/>
  <c r="B209" i="25"/>
  <c r="AH208" i="25"/>
  <c r="AG208" i="25"/>
  <c r="U208" i="25"/>
  <c r="T208" i="25"/>
  <c r="S208" i="25"/>
  <c r="R208" i="25"/>
  <c r="Q208" i="25"/>
  <c r="G208" i="25"/>
  <c r="F208" i="25"/>
  <c r="D208" i="25"/>
  <c r="B208" i="25"/>
  <c r="AG207" i="25"/>
  <c r="AH207" i="25" s="1"/>
  <c r="U207" i="25"/>
  <c r="S207" i="25"/>
  <c r="R207" i="25"/>
  <c r="Q207" i="25"/>
  <c r="G207" i="25"/>
  <c r="T207" i="25" s="1"/>
  <c r="F207" i="25"/>
  <c r="D207" i="25"/>
  <c r="B207" i="25"/>
  <c r="AG206" i="25"/>
  <c r="AH206" i="25" s="1"/>
  <c r="U206" i="25"/>
  <c r="T206" i="25" s="1"/>
  <c r="S206" i="25"/>
  <c r="R206" i="25"/>
  <c r="Q206" i="25"/>
  <c r="G206" i="25"/>
  <c r="F206" i="25"/>
  <c r="D206" i="25"/>
  <c r="B206" i="25"/>
  <c r="AG205" i="25"/>
  <c r="AH205" i="25" s="1"/>
  <c r="U205" i="25"/>
  <c r="T205" i="25"/>
  <c r="S205" i="25"/>
  <c r="R205" i="25"/>
  <c r="Q205" i="25"/>
  <c r="G205" i="25"/>
  <c r="F205" i="25"/>
  <c r="D205" i="25"/>
  <c r="B205" i="25"/>
  <c r="AG204" i="25"/>
  <c r="AH204" i="25" s="1"/>
  <c r="U204" i="25"/>
  <c r="T204" i="25" s="1"/>
  <c r="S204" i="25"/>
  <c r="R204" i="25"/>
  <c r="Q204" i="25"/>
  <c r="G204" i="25"/>
  <c r="F204" i="25"/>
  <c r="D204" i="25"/>
  <c r="B204" i="25"/>
  <c r="AH203" i="25"/>
  <c r="AG203" i="25"/>
  <c r="U203" i="25"/>
  <c r="T203" i="25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G201" i="25"/>
  <c r="AH201" i="25" s="1"/>
  <c r="U201" i="25"/>
  <c r="S201" i="25"/>
  <c r="R201" i="25"/>
  <c r="Q201" i="25"/>
  <c r="G201" i="25"/>
  <c r="F201" i="25"/>
  <c r="D201" i="25"/>
  <c r="B201" i="25"/>
  <c r="AG200" i="25"/>
  <c r="AH200" i="25" s="1"/>
  <c r="U200" i="25"/>
  <c r="T200" i="25" s="1"/>
  <c r="S200" i="25"/>
  <c r="R200" i="25"/>
  <c r="Q200" i="25"/>
  <c r="G200" i="25"/>
  <c r="F200" i="25"/>
  <c r="D200" i="25"/>
  <c r="B200" i="25"/>
  <c r="AH199" i="25"/>
  <c r="AG199" i="25"/>
  <c r="U199" i="25"/>
  <c r="T199" i="25"/>
  <c r="S199" i="25"/>
  <c r="R199" i="25"/>
  <c r="Q199" i="25"/>
  <c r="G199" i="25"/>
  <c r="F199" i="25"/>
  <c r="D199" i="25"/>
  <c r="B199" i="25"/>
  <c r="AG198" i="25"/>
  <c r="AH198" i="25" s="1"/>
  <c r="U198" i="25"/>
  <c r="T198" i="25"/>
  <c r="S198" i="25"/>
  <c r="R198" i="25"/>
  <c r="Q198" i="25"/>
  <c r="G198" i="25"/>
  <c r="F198" i="25"/>
  <c r="D198" i="25"/>
  <c r="B198" i="25"/>
  <c r="AG197" i="25"/>
  <c r="AH197" i="25" s="1"/>
  <c r="U197" i="25"/>
  <c r="T197" i="25" s="1"/>
  <c r="S197" i="25"/>
  <c r="R197" i="25"/>
  <c r="Q197" i="25"/>
  <c r="G197" i="25"/>
  <c r="F197" i="25"/>
  <c r="D197" i="25"/>
  <c r="B197" i="25"/>
  <c r="AH196" i="25"/>
  <c r="AG196" i="25"/>
  <c r="U196" i="25"/>
  <c r="S196" i="25"/>
  <c r="R196" i="25"/>
  <c r="Q196" i="25"/>
  <c r="G196" i="25"/>
  <c r="T196" i="25" s="1"/>
  <c r="F196" i="25"/>
  <c r="D196" i="25"/>
  <c r="B196" i="25"/>
  <c r="AG195" i="25"/>
  <c r="AH195" i="25" s="1"/>
  <c r="U195" i="25"/>
  <c r="S195" i="25"/>
  <c r="R195" i="25"/>
  <c r="Q195" i="25"/>
  <c r="G195" i="25"/>
  <c r="T195" i="25" s="1"/>
  <c r="F195" i="25"/>
  <c r="D195" i="25"/>
  <c r="B195" i="25"/>
  <c r="AH194" i="25"/>
  <c r="AG194" i="25"/>
  <c r="U194" i="25"/>
  <c r="T194" i="25" s="1"/>
  <c r="S194" i="25"/>
  <c r="R194" i="25"/>
  <c r="Q194" i="25"/>
  <c r="G194" i="25"/>
  <c r="F194" i="25"/>
  <c r="D194" i="25"/>
  <c r="B194" i="25"/>
  <c r="AG193" i="25"/>
  <c r="AH193" i="25" s="1"/>
  <c r="U193" i="25"/>
  <c r="T193" i="25"/>
  <c r="S193" i="25"/>
  <c r="R193" i="25"/>
  <c r="Q193" i="25"/>
  <c r="G193" i="25"/>
  <c r="F193" i="25"/>
  <c r="D193" i="25"/>
  <c r="B193" i="25"/>
  <c r="AG192" i="25"/>
  <c r="AH192" i="25" s="1"/>
  <c r="U192" i="25"/>
  <c r="T192" i="25"/>
  <c r="S192" i="25"/>
  <c r="R192" i="25"/>
  <c r="Q192" i="25"/>
  <c r="G192" i="25"/>
  <c r="F192" i="25"/>
  <c r="D192" i="25"/>
  <c r="B192" i="25"/>
  <c r="AH191" i="25"/>
  <c r="AG191" i="25"/>
  <c r="U191" i="25"/>
  <c r="T191" i="25"/>
  <c r="S191" i="25"/>
  <c r="R191" i="25"/>
  <c r="Q191" i="25"/>
  <c r="G191" i="25"/>
  <c r="F191" i="25"/>
  <c r="D191" i="25"/>
  <c r="B191" i="25"/>
  <c r="AH190" i="25"/>
  <c r="AG190" i="25"/>
  <c r="U190" i="25"/>
  <c r="S190" i="25"/>
  <c r="R190" i="25"/>
  <c r="Q190" i="25"/>
  <c r="G190" i="25"/>
  <c r="T190" i="25" s="1"/>
  <c r="F190" i="25"/>
  <c r="D190" i="25"/>
  <c r="B190" i="25"/>
  <c r="AG189" i="25"/>
  <c r="AH189" i="25" s="1"/>
  <c r="U189" i="25"/>
  <c r="S189" i="25"/>
  <c r="R189" i="25"/>
  <c r="Q189" i="25"/>
  <c r="G189" i="25"/>
  <c r="F189" i="25"/>
  <c r="D189" i="25"/>
  <c r="B189" i="25"/>
  <c r="AG188" i="25"/>
  <c r="AH188" i="25" s="1"/>
  <c r="U188" i="25"/>
  <c r="T188" i="25"/>
  <c r="S188" i="25"/>
  <c r="R188" i="25"/>
  <c r="Q188" i="25"/>
  <c r="G188" i="25"/>
  <c r="F188" i="25"/>
  <c r="D188" i="25"/>
  <c r="B188" i="25"/>
  <c r="AH187" i="25"/>
  <c r="AG187" i="25"/>
  <c r="U187" i="25"/>
  <c r="S187" i="25"/>
  <c r="R187" i="25"/>
  <c r="Q187" i="25"/>
  <c r="G187" i="25"/>
  <c r="T187" i="25" s="1"/>
  <c r="F187" i="25"/>
  <c r="D187" i="25"/>
  <c r="B187" i="25"/>
  <c r="AG186" i="25"/>
  <c r="AH186" i="25" s="1"/>
  <c r="U186" i="25"/>
  <c r="T186" i="25"/>
  <c r="S186" i="25"/>
  <c r="R186" i="25"/>
  <c r="Q186" i="25"/>
  <c r="G186" i="25"/>
  <c r="F186" i="25"/>
  <c r="D186" i="25"/>
  <c r="B186" i="25"/>
  <c r="AG185" i="25"/>
  <c r="AH185" i="25" s="1"/>
  <c r="U185" i="25"/>
  <c r="T185" i="25" s="1"/>
  <c r="S185" i="25"/>
  <c r="R185" i="25"/>
  <c r="Q185" i="25"/>
  <c r="G185" i="25"/>
  <c r="F185" i="25"/>
  <c r="D185" i="25"/>
  <c r="B185" i="25"/>
  <c r="AH184" i="25"/>
  <c r="AG184" i="25"/>
  <c r="U184" i="25"/>
  <c r="T184" i="25"/>
  <c r="S184" i="25"/>
  <c r="R184" i="25"/>
  <c r="Q184" i="25"/>
  <c r="G184" i="25"/>
  <c r="F184" i="25"/>
  <c r="D184" i="25"/>
  <c r="B184" i="25"/>
  <c r="AH183" i="25"/>
  <c r="AG183" i="25"/>
  <c r="U183" i="25"/>
  <c r="S183" i="25"/>
  <c r="R183" i="25"/>
  <c r="Q183" i="25"/>
  <c r="G183" i="25"/>
  <c r="T183" i="25" s="1"/>
  <c r="F183" i="25"/>
  <c r="D183" i="25"/>
  <c r="B183" i="25"/>
  <c r="AG182" i="25"/>
  <c r="AH182" i="25" s="1"/>
  <c r="U182" i="25"/>
  <c r="T182" i="25" s="1"/>
  <c r="S182" i="25"/>
  <c r="R182" i="25"/>
  <c r="Q182" i="25"/>
  <c r="G182" i="25"/>
  <c r="F182" i="25"/>
  <c r="D182" i="25"/>
  <c r="B182" i="25"/>
  <c r="AG181" i="25"/>
  <c r="AH181" i="25" s="1"/>
  <c r="U181" i="25"/>
  <c r="T181" i="25" s="1"/>
  <c r="S181" i="25"/>
  <c r="R181" i="25"/>
  <c r="Q181" i="25"/>
  <c r="G181" i="25"/>
  <c r="F181" i="25"/>
  <c r="D181" i="25"/>
  <c r="B181" i="25"/>
  <c r="AG180" i="25"/>
  <c r="AH180" i="25" s="1"/>
  <c r="U180" i="25"/>
  <c r="T180" i="25"/>
  <c r="S180" i="25"/>
  <c r="R180" i="25"/>
  <c r="Q180" i="25"/>
  <c r="G180" i="25"/>
  <c r="F180" i="25"/>
  <c r="D180" i="25"/>
  <c r="B180" i="25"/>
  <c r="AH179" i="25"/>
  <c r="AG179" i="25"/>
  <c r="U179" i="25"/>
  <c r="T179" i="25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G177" i="25"/>
  <c r="AH177" i="25" s="1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H175" i="25"/>
  <c r="AG175" i="25"/>
  <c r="U175" i="25"/>
  <c r="T175" i="25"/>
  <c r="S175" i="25"/>
  <c r="R175" i="25"/>
  <c r="Q175" i="25"/>
  <c r="G175" i="25"/>
  <c r="F175" i="25"/>
  <c r="D175" i="25"/>
  <c r="B175" i="25"/>
  <c r="AG174" i="25"/>
  <c r="AH174" i="25" s="1"/>
  <c r="U174" i="25"/>
  <c r="T174" i="25"/>
  <c r="S174" i="25"/>
  <c r="R174" i="25"/>
  <c r="Q174" i="25"/>
  <c r="G174" i="25"/>
  <c r="F174" i="25"/>
  <c r="D174" i="25"/>
  <c r="B174" i="25"/>
  <c r="AG173" i="25"/>
  <c r="AH173" i="25" s="1"/>
  <c r="U173" i="25"/>
  <c r="T173" i="25" s="1"/>
  <c r="S173" i="25"/>
  <c r="R173" i="25"/>
  <c r="Q173" i="25"/>
  <c r="G173" i="25"/>
  <c r="F173" i="25"/>
  <c r="D173" i="25"/>
  <c r="B173" i="25"/>
  <c r="AH172" i="25"/>
  <c r="AG172" i="25"/>
  <c r="U172" i="25"/>
  <c r="T172" i="25"/>
  <c r="S172" i="25"/>
  <c r="R172" i="25"/>
  <c r="Q172" i="25"/>
  <c r="G172" i="25"/>
  <c r="F172" i="25"/>
  <c r="D172" i="25"/>
  <c r="B172" i="25"/>
  <c r="AG171" i="25"/>
  <c r="AH171" i="25" s="1"/>
  <c r="U171" i="25"/>
  <c r="S171" i="25"/>
  <c r="R171" i="25"/>
  <c r="Q171" i="25"/>
  <c r="G171" i="25"/>
  <c r="T171" i="25" s="1"/>
  <c r="F171" i="25"/>
  <c r="D171" i="25"/>
  <c r="B171" i="25"/>
  <c r="AG170" i="25"/>
  <c r="AH170" i="25" s="1"/>
  <c r="U170" i="25"/>
  <c r="T170" i="25" s="1"/>
  <c r="S170" i="25"/>
  <c r="R170" i="25"/>
  <c r="Q170" i="25"/>
  <c r="G170" i="25"/>
  <c r="F170" i="25"/>
  <c r="D170" i="25"/>
  <c r="B170" i="25"/>
  <c r="AG169" i="25"/>
  <c r="AH169" i="25" s="1"/>
  <c r="U169" i="25"/>
  <c r="T169" i="25"/>
  <c r="S169" i="25"/>
  <c r="R169" i="25"/>
  <c r="Q169" i="25"/>
  <c r="G169" i="25"/>
  <c r="F169" i="25"/>
  <c r="D169" i="25"/>
  <c r="B169" i="25"/>
  <c r="AG168" i="25"/>
  <c r="AH168" i="25" s="1"/>
  <c r="U168" i="25"/>
  <c r="T168" i="25"/>
  <c r="S168" i="25"/>
  <c r="R168" i="25"/>
  <c r="Q168" i="25"/>
  <c r="G168" i="25"/>
  <c r="F168" i="25"/>
  <c r="D168" i="25"/>
  <c r="B168" i="25"/>
  <c r="AH167" i="25"/>
  <c r="AG167" i="25"/>
  <c r="U167" i="25"/>
  <c r="T167" i="25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T166" i="25" s="1"/>
  <c r="F166" i="25"/>
  <c r="D166" i="25"/>
  <c r="B166" i="25"/>
  <c r="AG165" i="25"/>
  <c r="AH165" i="25" s="1"/>
  <c r="U165" i="25"/>
  <c r="S165" i="25"/>
  <c r="R165" i="25"/>
  <c r="Q165" i="25"/>
  <c r="G165" i="25"/>
  <c r="F165" i="25"/>
  <c r="D165" i="25"/>
  <c r="B165" i="25"/>
  <c r="AG164" i="25"/>
  <c r="AH164" i="25" s="1"/>
  <c r="U164" i="25"/>
  <c r="T164" i="25" s="1"/>
  <c r="S164" i="25"/>
  <c r="R164" i="25"/>
  <c r="Q164" i="25"/>
  <c r="G164" i="25"/>
  <c r="F164" i="25"/>
  <c r="D164" i="25"/>
  <c r="B164" i="25"/>
  <c r="AH163" i="25"/>
  <c r="AG163" i="25"/>
  <c r="U163" i="25"/>
  <c r="S163" i="25"/>
  <c r="R163" i="25"/>
  <c r="Q163" i="25"/>
  <c r="G163" i="25"/>
  <c r="T163" i="25" s="1"/>
  <c r="F163" i="25"/>
  <c r="D163" i="25"/>
  <c r="B163" i="25"/>
  <c r="AG162" i="25"/>
  <c r="AH162" i="25" s="1"/>
  <c r="U162" i="25"/>
  <c r="T162" i="25"/>
  <c r="S162" i="25"/>
  <c r="R162" i="25"/>
  <c r="Q162" i="25"/>
  <c r="G162" i="25"/>
  <c r="F162" i="25"/>
  <c r="D162" i="25"/>
  <c r="B162" i="25"/>
  <c r="AG161" i="25"/>
  <c r="AH161" i="25" s="1"/>
  <c r="U161" i="25"/>
  <c r="T161" i="25" s="1"/>
  <c r="S161" i="25"/>
  <c r="R161" i="25"/>
  <c r="Q161" i="25"/>
  <c r="G161" i="25"/>
  <c r="F161" i="25"/>
  <c r="D161" i="25"/>
  <c r="B161" i="25"/>
  <c r="AH160" i="25"/>
  <c r="AG160" i="25"/>
  <c r="U160" i="25"/>
  <c r="T160" i="25"/>
  <c r="S160" i="25"/>
  <c r="R160" i="25"/>
  <c r="Q160" i="25"/>
  <c r="G160" i="25"/>
  <c r="F160" i="25"/>
  <c r="D160" i="25"/>
  <c r="B160" i="25"/>
  <c r="AH159" i="25"/>
  <c r="AG159" i="25"/>
  <c r="U159" i="25"/>
  <c r="S159" i="25"/>
  <c r="R159" i="25"/>
  <c r="Q159" i="25"/>
  <c r="G159" i="25"/>
  <c r="T159" i="25" s="1"/>
  <c r="F159" i="25"/>
  <c r="D159" i="25"/>
  <c r="B159" i="25"/>
  <c r="AH158" i="25"/>
  <c r="AG158" i="25"/>
  <c r="U158" i="25"/>
  <c r="T158" i="25" s="1"/>
  <c r="S158" i="25"/>
  <c r="R158" i="25"/>
  <c r="Q158" i="25"/>
  <c r="G158" i="25"/>
  <c r="F158" i="25"/>
  <c r="D158" i="25"/>
  <c r="B158" i="25"/>
  <c r="AG157" i="25"/>
  <c r="AH157" i="25" s="1"/>
  <c r="U157" i="25"/>
  <c r="T157" i="25"/>
  <c r="S157" i="25"/>
  <c r="R157" i="25"/>
  <c r="Q157" i="25"/>
  <c r="G157" i="25"/>
  <c r="F157" i="25"/>
  <c r="D157" i="25"/>
  <c r="B157" i="25"/>
  <c r="AG156" i="25"/>
  <c r="AH156" i="25" s="1"/>
  <c r="U156" i="25"/>
  <c r="T156" i="25" s="1"/>
  <c r="S156" i="25"/>
  <c r="R156" i="25"/>
  <c r="Q156" i="25"/>
  <c r="G156" i="25"/>
  <c r="F156" i="25"/>
  <c r="D156" i="25"/>
  <c r="B156" i="25"/>
  <c r="AH155" i="25"/>
  <c r="AG155" i="25"/>
  <c r="U155" i="25"/>
  <c r="T155" i="25"/>
  <c r="S155" i="25"/>
  <c r="R155" i="25"/>
  <c r="Q155" i="25"/>
  <c r="G155" i="25"/>
  <c r="F155" i="25"/>
  <c r="D155" i="25"/>
  <c r="B155" i="25"/>
  <c r="AH154" i="25"/>
  <c r="AG154" i="25"/>
  <c r="U154" i="25"/>
  <c r="S154" i="25"/>
  <c r="R154" i="25"/>
  <c r="Q154" i="25"/>
  <c r="G154" i="25"/>
  <c r="T154" i="25" s="1"/>
  <c r="F154" i="25"/>
  <c r="D154" i="25"/>
  <c r="B154" i="25"/>
  <c r="AG153" i="25"/>
  <c r="AH153" i="25" s="1"/>
  <c r="U153" i="25"/>
  <c r="S153" i="25"/>
  <c r="R153" i="25"/>
  <c r="Q153" i="25"/>
  <c r="G153" i="25"/>
  <c r="F153" i="25"/>
  <c r="D153" i="25"/>
  <c r="B153" i="25"/>
  <c r="AG152" i="25"/>
  <c r="AH152" i="25" s="1"/>
  <c r="U152" i="25"/>
  <c r="T152" i="25"/>
  <c r="S152" i="25"/>
  <c r="R152" i="25"/>
  <c r="Q152" i="25"/>
  <c r="G152" i="25"/>
  <c r="F152" i="25"/>
  <c r="D152" i="25"/>
  <c r="B152" i="25"/>
  <c r="AH151" i="25"/>
  <c r="AG151" i="25"/>
  <c r="U151" i="25"/>
  <c r="S151" i="25"/>
  <c r="R151" i="25"/>
  <c r="Q151" i="25"/>
  <c r="G151" i="25"/>
  <c r="T151" i="25" s="1"/>
  <c r="F151" i="25"/>
  <c r="D151" i="25"/>
  <c r="B151" i="25"/>
  <c r="AG150" i="25"/>
  <c r="AH150" i="25" s="1"/>
  <c r="U150" i="25"/>
  <c r="T150" i="25"/>
  <c r="S150" i="25"/>
  <c r="R150" i="25"/>
  <c r="Q150" i="25"/>
  <c r="G150" i="25"/>
  <c r="F150" i="25"/>
  <c r="D150" i="25"/>
  <c r="B150" i="25"/>
  <c r="AG149" i="25"/>
  <c r="AH149" i="25" s="1"/>
  <c r="U149" i="25"/>
  <c r="T149" i="25" s="1"/>
  <c r="S149" i="25"/>
  <c r="R149" i="25"/>
  <c r="Q149" i="25"/>
  <c r="G149" i="25"/>
  <c r="F149" i="25"/>
  <c r="D149" i="25"/>
  <c r="B149" i="25"/>
  <c r="AH148" i="25"/>
  <c r="AG148" i="25"/>
  <c r="U148" i="25"/>
  <c r="T148" i="25"/>
  <c r="S148" i="25"/>
  <c r="R148" i="25"/>
  <c r="Q148" i="25"/>
  <c r="G148" i="25"/>
  <c r="F148" i="25"/>
  <c r="D148" i="25"/>
  <c r="B148" i="25"/>
  <c r="AG147" i="25"/>
  <c r="AH147" i="25" s="1"/>
  <c r="U147" i="25"/>
  <c r="S147" i="25"/>
  <c r="R147" i="25"/>
  <c r="Q147" i="25"/>
  <c r="G147" i="25"/>
  <c r="T147" i="25" s="1"/>
  <c r="F147" i="25"/>
  <c r="D147" i="25"/>
  <c r="B147" i="25"/>
  <c r="AG146" i="25"/>
  <c r="AH146" i="25" s="1"/>
  <c r="U146" i="25"/>
  <c r="T146" i="25" s="1"/>
  <c r="S146" i="25"/>
  <c r="R146" i="25"/>
  <c r="Q146" i="25"/>
  <c r="G146" i="25"/>
  <c r="F146" i="25"/>
  <c r="D146" i="25"/>
  <c r="B146" i="25"/>
  <c r="AG145" i="25"/>
  <c r="AH145" i="25" s="1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T144" i="25"/>
  <c r="S144" i="25"/>
  <c r="R144" i="25"/>
  <c r="Q144" i="25"/>
  <c r="G144" i="25"/>
  <c r="F144" i="25"/>
  <c r="D144" i="25"/>
  <c r="B144" i="25"/>
  <c r="AH143" i="25"/>
  <c r="AG143" i="25"/>
  <c r="U143" i="25"/>
  <c r="T143" i="25"/>
  <c r="S143" i="25"/>
  <c r="R143" i="25"/>
  <c r="Q143" i="25"/>
  <c r="G143" i="25"/>
  <c r="F143" i="25"/>
  <c r="D143" i="25"/>
  <c r="B143" i="25"/>
  <c r="AG142" i="25"/>
  <c r="AH142" i="25" s="1"/>
  <c r="U142" i="25"/>
  <c r="S142" i="25"/>
  <c r="R142" i="25"/>
  <c r="Q142" i="25"/>
  <c r="G142" i="25"/>
  <c r="T142" i="25" s="1"/>
  <c r="F142" i="25"/>
  <c r="D142" i="25"/>
  <c r="B142" i="25"/>
  <c r="AG141" i="25"/>
  <c r="AH141" i="25" s="1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T140" i="25" s="1"/>
  <c r="S140" i="25"/>
  <c r="R140" i="25"/>
  <c r="Q140" i="25"/>
  <c r="G140" i="25"/>
  <c r="F140" i="25"/>
  <c r="D140" i="25"/>
  <c r="B140" i="25"/>
  <c r="AH139" i="25"/>
  <c r="AG139" i="25"/>
  <c r="U139" i="25"/>
  <c r="T139" i="25"/>
  <c r="S139" i="25"/>
  <c r="R139" i="25"/>
  <c r="Q139" i="25"/>
  <c r="G139" i="25"/>
  <c r="F139" i="25"/>
  <c r="D139" i="25"/>
  <c r="B139" i="25"/>
  <c r="AG138" i="25"/>
  <c r="AH138" i="25" s="1"/>
  <c r="U138" i="25"/>
  <c r="T138" i="25"/>
  <c r="S138" i="25"/>
  <c r="R138" i="25"/>
  <c r="Q138" i="25"/>
  <c r="G138" i="25"/>
  <c r="F138" i="25"/>
  <c r="D138" i="25"/>
  <c r="B138" i="25"/>
  <c r="AG137" i="25"/>
  <c r="AH137" i="25" s="1"/>
  <c r="U137" i="25"/>
  <c r="T137" i="25" s="1"/>
  <c r="S137" i="25"/>
  <c r="R137" i="25"/>
  <c r="Q137" i="25"/>
  <c r="G137" i="25"/>
  <c r="F137" i="25"/>
  <c r="D137" i="25"/>
  <c r="B137" i="25"/>
  <c r="AH136" i="25"/>
  <c r="AG136" i="25"/>
  <c r="U136" i="25"/>
  <c r="T136" i="25"/>
  <c r="S136" i="25"/>
  <c r="R136" i="25"/>
  <c r="Q136" i="25"/>
  <c r="G136" i="25"/>
  <c r="F136" i="25"/>
  <c r="D136" i="25"/>
  <c r="B136" i="25"/>
  <c r="AG135" i="25"/>
  <c r="AH135" i="25" s="1"/>
  <c r="U135" i="25"/>
  <c r="S135" i="25"/>
  <c r="R135" i="25"/>
  <c r="Q135" i="25"/>
  <c r="G135" i="25"/>
  <c r="T135" i="25" s="1"/>
  <c r="F135" i="25"/>
  <c r="D135" i="25"/>
  <c r="B135" i="25"/>
  <c r="AH134" i="25"/>
  <c r="AG134" i="25"/>
  <c r="U134" i="25"/>
  <c r="T134" i="25" s="1"/>
  <c r="S134" i="25"/>
  <c r="R134" i="25"/>
  <c r="Q134" i="25"/>
  <c r="G134" i="25"/>
  <c r="F134" i="25"/>
  <c r="D134" i="25"/>
  <c r="B134" i="25"/>
  <c r="AG133" i="25"/>
  <c r="AH133" i="25" s="1"/>
  <c r="U133" i="25"/>
  <c r="T133" i="25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H131" i="25"/>
  <c r="AG131" i="25"/>
  <c r="U131" i="25"/>
  <c r="T131" i="25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G129" i="25"/>
  <c r="AH129" i="25" s="1"/>
  <c r="AC129" i="25"/>
  <c r="AB129" i="25"/>
  <c r="U129" i="25"/>
  <c r="T129" i="25"/>
  <c r="S129" i="25"/>
  <c r="R129" i="25"/>
  <c r="Q129" i="25"/>
  <c r="G129" i="25"/>
  <c r="F129" i="25"/>
  <c r="D129" i="25"/>
  <c r="B129" i="25"/>
  <c r="AH128" i="25"/>
  <c r="AG128" i="25"/>
  <c r="AC128" i="25"/>
  <c r="AB128" i="25"/>
  <c r="U128" i="25"/>
  <c r="T128" i="25" s="1"/>
  <c r="S128" i="25"/>
  <c r="R128" i="25"/>
  <c r="Q128" i="25"/>
  <c r="G128" i="25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T126" i="25" s="1"/>
  <c r="S126" i="25"/>
  <c r="R126" i="25"/>
  <c r="Q126" i="25"/>
  <c r="G126" i="25"/>
  <c r="F126" i="25"/>
  <c r="D126" i="25"/>
  <c r="B126" i="25"/>
  <c r="AG125" i="25"/>
  <c r="AH125" i="25" s="1"/>
  <c r="AC125" i="25"/>
  <c r="AB125" i="25"/>
  <c r="U125" i="25"/>
  <c r="S125" i="25"/>
  <c r="R125" i="25"/>
  <c r="Q125" i="25"/>
  <c r="G125" i="25"/>
  <c r="T125" i="25" s="1"/>
  <c r="F125" i="25"/>
  <c r="D125" i="25"/>
  <c r="B125" i="25"/>
  <c r="AH124" i="25"/>
  <c r="AG124" i="25"/>
  <c r="AC124" i="25"/>
  <c r="AB124" i="25"/>
  <c r="U124" i="25"/>
  <c r="S124" i="25"/>
  <c r="R124" i="25"/>
  <c r="Q124" i="25"/>
  <c r="G124" i="25"/>
  <c r="T124" i="25" s="1"/>
  <c r="F124" i="25"/>
  <c r="D124" i="25"/>
  <c r="B124" i="25"/>
  <c r="AG123" i="25"/>
  <c r="AH123" i="25" s="1"/>
  <c r="AC123" i="25"/>
  <c r="AB123" i="25"/>
  <c r="U123" i="25"/>
  <c r="T123" i="25" s="1"/>
  <c r="S123" i="25"/>
  <c r="R123" i="25"/>
  <c r="Q123" i="25"/>
  <c r="G123" i="25"/>
  <c r="F123" i="25"/>
  <c r="D123" i="25"/>
  <c r="B123" i="25"/>
  <c r="AH122" i="25"/>
  <c r="AG122" i="25"/>
  <c r="AC122" i="25"/>
  <c r="AB122" i="25"/>
  <c r="U122" i="25"/>
  <c r="T122" i="25"/>
  <c r="S122" i="25"/>
  <c r="R122" i="25"/>
  <c r="Q122" i="25"/>
  <c r="G122" i="25"/>
  <c r="F122" i="25"/>
  <c r="D122" i="25"/>
  <c r="B122" i="25"/>
  <c r="AG121" i="25"/>
  <c r="AH121" i="25" s="1"/>
  <c r="AC121" i="25"/>
  <c r="AB121" i="25"/>
  <c r="U121" i="25"/>
  <c r="T121" i="25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T120" i="25" s="1"/>
  <c r="S120" i="25"/>
  <c r="R120" i="25"/>
  <c r="Q120" i="25"/>
  <c r="G120" i="25"/>
  <c r="F120" i="25"/>
  <c r="D120" i="25"/>
  <c r="B120" i="25"/>
  <c r="AH119" i="25"/>
  <c r="AG119" i="25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T118" i="25"/>
  <c r="S118" i="25"/>
  <c r="R118" i="25"/>
  <c r="Q118" i="25"/>
  <c r="G118" i="25"/>
  <c r="F118" i="25"/>
  <c r="D118" i="25"/>
  <c r="B118" i="25"/>
  <c r="AG117" i="25"/>
  <c r="AH117" i="25" s="1"/>
  <c r="AC117" i="25"/>
  <c r="AB117" i="25"/>
  <c r="U117" i="25"/>
  <c r="T117" i="25"/>
  <c r="S117" i="25"/>
  <c r="R117" i="25"/>
  <c r="Q117" i="25"/>
  <c r="G117" i="25"/>
  <c r="F117" i="25"/>
  <c r="D117" i="25"/>
  <c r="B117" i="25"/>
  <c r="AH116" i="25"/>
  <c r="AG116" i="25"/>
  <c r="AC116" i="25"/>
  <c r="AB116" i="25"/>
  <c r="U116" i="25"/>
  <c r="S116" i="25"/>
  <c r="R116" i="25"/>
  <c r="Q116" i="25"/>
  <c r="G116" i="25"/>
  <c r="T116" i="25" s="1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T114" i="25" s="1"/>
  <c r="S114" i="25"/>
  <c r="R114" i="25"/>
  <c r="Q114" i="25"/>
  <c r="G114" i="25"/>
  <c r="F114" i="25"/>
  <c r="D114" i="25"/>
  <c r="B114" i="25"/>
  <c r="AG113" i="25"/>
  <c r="AH113" i="25" s="1"/>
  <c r="AC113" i="25"/>
  <c r="AB113" i="25"/>
  <c r="U113" i="25"/>
  <c r="S113" i="25"/>
  <c r="R113" i="25"/>
  <c r="Q113" i="25"/>
  <c r="G113" i="25"/>
  <c r="T113" i="25" s="1"/>
  <c r="F113" i="25"/>
  <c r="D113" i="25"/>
  <c r="B113" i="25"/>
  <c r="AH112" i="25"/>
  <c r="AG112" i="25"/>
  <c r="AC112" i="25"/>
  <c r="AB112" i="25"/>
  <c r="U112" i="25"/>
  <c r="S112" i="25"/>
  <c r="R112" i="25"/>
  <c r="Q112" i="25"/>
  <c r="G112" i="25"/>
  <c r="T112" i="25" s="1"/>
  <c r="F112" i="25"/>
  <c r="D112" i="25"/>
  <c r="B112" i="25"/>
  <c r="AG111" i="25"/>
  <c r="AH111" i="25" s="1"/>
  <c r="AC111" i="25"/>
  <c r="AB111" i="25"/>
  <c r="U111" i="25"/>
  <c r="T111" i="25" s="1"/>
  <c r="S111" i="25"/>
  <c r="R111" i="25"/>
  <c r="Q111" i="25"/>
  <c r="G111" i="25"/>
  <c r="F111" i="25"/>
  <c r="D111" i="25"/>
  <c r="B111" i="25"/>
  <c r="AH110" i="25"/>
  <c r="AG110" i="25"/>
  <c r="AC110" i="25"/>
  <c r="AB110" i="25"/>
  <c r="U110" i="25"/>
  <c r="T110" i="25"/>
  <c r="S110" i="25"/>
  <c r="R110" i="25"/>
  <c r="Q110" i="25"/>
  <c r="G110" i="25"/>
  <c r="F110" i="25"/>
  <c r="D110" i="25"/>
  <c r="B110" i="25"/>
  <c r="AG109" i="25"/>
  <c r="AH109" i="25" s="1"/>
  <c r="AC109" i="25"/>
  <c r="AB109" i="25"/>
  <c r="U109" i="25"/>
  <c r="S109" i="25"/>
  <c r="R109" i="25"/>
  <c r="Q109" i="25"/>
  <c r="G109" i="25"/>
  <c r="T109" i="25" s="1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F108" i="25"/>
  <c r="D108" i="25"/>
  <c r="B108" i="25"/>
  <c r="AH107" i="25"/>
  <c r="AG107" i="25"/>
  <c r="AC107" i="25"/>
  <c r="AB107" i="25"/>
  <c r="U107" i="25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G105" i="25"/>
  <c r="AH105" i="25" s="1"/>
  <c r="AC105" i="25"/>
  <c r="AB105" i="25"/>
  <c r="U105" i="25"/>
  <c r="T105" i="25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T104" i="25" s="1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T103" i="25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T102" i="25" s="1"/>
  <c r="S102" i="25"/>
  <c r="R102" i="25"/>
  <c r="Q102" i="25"/>
  <c r="G102" i="25"/>
  <c r="F102" i="25"/>
  <c r="D102" i="25"/>
  <c r="B102" i="25"/>
  <c r="AG101" i="25"/>
  <c r="AH101" i="25" s="1"/>
  <c r="AC101" i="25"/>
  <c r="AB101" i="25"/>
  <c r="U101" i="25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S100" i="25"/>
  <c r="R100" i="25"/>
  <c r="Q100" i="25"/>
  <c r="G100" i="25"/>
  <c r="T100" i="25" s="1"/>
  <c r="F100" i="25"/>
  <c r="D100" i="25"/>
  <c r="B100" i="25"/>
  <c r="AH99" i="25"/>
  <c r="AG99" i="25"/>
  <c r="AC99" i="25"/>
  <c r="AB99" i="25"/>
  <c r="U99" i="25"/>
  <c r="T99" i="25" s="1"/>
  <c r="S99" i="25"/>
  <c r="R99" i="25"/>
  <c r="Q99" i="25"/>
  <c r="G99" i="25"/>
  <c r="F99" i="25"/>
  <c r="D99" i="25"/>
  <c r="B99" i="25"/>
  <c r="AH98" i="25"/>
  <c r="AG98" i="25"/>
  <c r="AC98" i="25"/>
  <c r="AB98" i="25"/>
  <c r="U98" i="25"/>
  <c r="T98" i="25"/>
  <c r="S98" i="25"/>
  <c r="R98" i="25"/>
  <c r="Q98" i="25"/>
  <c r="G98" i="25"/>
  <c r="F98" i="25"/>
  <c r="D98" i="25"/>
  <c r="B98" i="25"/>
  <c r="AH97" i="25"/>
  <c r="AG97" i="25"/>
  <c r="AC97" i="25"/>
  <c r="AB97" i="25"/>
  <c r="U97" i="25"/>
  <c r="S97" i="25"/>
  <c r="R97" i="25"/>
  <c r="Q97" i="25"/>
  <c r="G97" i="25"/>
  <c r="T97" i="25" s="1"/>
  <c r="F97" i="25"/>
  <c r="D97" i="25"/>
  <c r="B97" i="25"/>
  <c r="AG96" i="25"/>
  <c r="AH96" i="25" s="1"/>
  <c r="AC96" i="25"/>
  <c r="AB96" i="25"/>
  <c r="U96" i="25"/>
  <c r="T96" i="25" s="1"/>
  <c r="S96" i="25"/>
  <c r="R96" i="25"/>
  <c r="Q96" i="25"/>
  <c r="G96" i="25"/>
  <c r="F96" i="25"/>
  <c r="D96" i="25"/>
  <c r="B96" i="25"/>
  <c r="AH95" i="25"/>
  <c r="AG95" i="25"/>
  <c r="AC95" i="25"/>
  <c r="AB95" i="25"/>
  <c r="U95" i="25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S94" i="25"/>
  <c r="R94" i="25"/>
  <c r="Q94" i="25"/>
  <c r="G94" i="25"/>
  <c r="T94" i="25" s="1"/>
  <c r="F94" i="25"/>
  <c r="D94" i="25"/>
  <c r="B94" i="25"/>
  <c r="AG93" i="25"/>
  <c r="AH93" i="25" s="1"/>
  <c r="AC93" i="25"/>
  <c r="AB93" i="25"/>
  <c r="U93" i="25"/>
  <c r="T93" i="25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T92" i="25" s="1"/>
  <c r="S92" i="25"/>
  <c r="R92" i="25"/>
  <c r="Q92" i="25"/>
  <c r="G92" i="25"/>
  <c r="F92" i="25"/>
  <c r="D92" i="25"/>
  <c r="B92" i="25"/>
  <c r="AH91" i="25"/>
  <c r="AG91" i="25"/>
  <c r="AC91" i="25"/>
  <c r="AB91" i="25"/>
  <c r="U91" i="25"/>
  <c r="T91" i="25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T90" i="25" s="1"/>
  <c r="S90" i="25"/>
  <c r="R90" i="25"/>
  <c r="Q90" i="25"/>
  <c r="G90" i="25"/>
  <c r="F90" i="25"/>
  <c r="D90" i="25"/>
  <c r="B90" i="25"/>
  <c r="AG89" i="25"/>
  <c r="AH89" i="25" s="1"/>
  <c r="AC89" i="25"/>
  <c r="AB89" i="25"/>
  <c r="U89" i="25"/>
  <c r="T89" i="25" s="1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T88" i="25" s="1"/>
  <c r="F88" i="25"/>
  <c r="D88" i="25"/>
  <c r="B88" i="25"/>
  <c r="AG87" i="25"/>
  <c r="AH87" i="25" s="1"/>
  <c r="AC87" i="25"/>
  <c r="AB87" i="25"/>
  <c r="U87" i="25"/>
  <c r="T87" i="25" s="1"/>
  <c r="S87" i="25"/>
  <c r="R87" i="25"/>
  <c r="Q87" i="25"/>
  <c r="G87" i="25"/>
  <c r="F87" i="25"/>
  <c r="D87" i="25"/>
  <c r="B87" i="25"/>
  <c r="AH86" i="25"/>
  <c r="AG86" i="25"/>
  <c r="AC86" i="25"/>
  <c r="AB86" i="25"/>
  <c r="U86" i="25"/>
  <c r="T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T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T83" i="25" s="1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T82" i="25" s="1"/>
  <c r="F82" i="25"/>
  <c r="D82" i="25"/>
  <c r="B82" i="25"/>
  <c r="AG81" i="25"/>
  <c r="AH81" i="25" s="1"/>
  <c r="AC81" i="25"/>
  <c r="AB81" i="25"/>
  <c r="U81" i="25"/>
  <c r="T81" i="25"/>
  <c r="S81" i="25"/>
  <c r="R81" i="25"/>
  <c r="Q81" i="25"/>
  <c r="G81" i="25"/>
  <c r="F81" i="25"/>
  <c r="D81" i="25"/>
  <c r="B81" i="25"/>
  <c r="AH80" i="25"/>
  <c r="AG80" i="25"/>
  <c r="AC80" i="25"/>
  <c r="AB80" i="25"/>
  <c r="U80" i="25"/>
  <c r="T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T79" i="25" s="1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T78" i="25" s="1"/>
  <c r="S78" i="25"/>
  <c r="R78" i="25"/>
  <c r="Q78" i="25"/>
  <c r="G78" i="25"/>
  <c r="F78" i="25"/>
  <c r="D78" i="25"/>
  <c r="B78" i="25"/>
  <c r="AG77" i="25"/>
  <c r="AH77" i="25" s="1"/>
  <c r="AC77" i="25"/>
  <c r="AB77" i="25"/>
  <c r="U77" i="25"/>
  <c r="T77" i="25" s="1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T76" i="25" s="1"/>
  <c r="F76" i="25"/>
  <c r="D76" i="25"/>
  <c r="B76" i="25"/>
  <c r="AH75" i="25"/>
  <c r="AG75" i="25"/>
  <c r="AC75" i="25"/>
  <c r="AB75" i="25"/>
  <c r="U75" i="25"/>
  <c r="T75" i="25" s="1"/>
  <c r="S75" i="25"/>
  <c r="R75" i="25"/>
  <c r="Q75" i="25"/>
  <c r="G75" i="25"/>
  <c r="F75" i="25"/>
  <c r="D75" i="25"/>
  <c r="B75" i="25"/>
  <c r="AH74" i="25"/>
  <c r="AG74" i="25"/>
  <c r="AC74" i="25"/>
  <c r="AB74" i="25"/>
  <c r="U74" i="25"/>
  <c r="T74" i="25"/>
  <c r="S74" i="25"/>
  <c r="R74" i="25"/>
  <c r="Q74" i="25"/>
  <c r="G74" i="25"/>
  <c r="F74" i="25"/>
  <c r="D74" i="25"/>
  <c r="B74" i="25"/>
  <c r="AH73" i="25"/>
  <c r="AG73" i="25"/>
  <c r="AC73" i="25"/>
  <c r="AB73" i="25"/>
  <c r="U73" i="25"/>
  <c r="T73" i="25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T72" i="25" s="1"/>
  <c r="S72" i="25"/>
  <c r="R72" i="25"/>
  <c r="Q72" i="25"/>
  <c r="G72" i="25"/>
  <c r="F72" i="25"/>
  <c r="D72" i="25"/>
  <c r="B72" i="25"/>
  <c r="AH71" i="25"/>
  <c r="AG71" i="25"/>
  <c r="AC71" i="25"/>
  <c r="AB71" i="25"/>
  <c r="U71" i="25"/>
  <c r="T71" i="25" s="1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G69" i="25"/>
  <c r="AH69" i="25" s="1"/>
  <c r="AC69" i="25"/>
  <c r="AB69" i="25"/>
  <c r="U69" i="25"/>
  <c r="T69" i="25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T68" i="25" s="1"/>
  <c r="S68" i="25"/>
  <c r="R68" i="25"/>
  <c r="Q68" i="25"/>
  <c r="G68" i="25"/>
  <c r="F68" i="25"/>
  <c r="D68" i="25"/>
  <c r="B68" i="25"/>
  <c r="AH67" i="25"/>
  <c r="AG67" i="25"/>
  <c r="AC67" i="25"/>
  <c r="AB67" i="25"/>
  <c r="U67" i="25"/>
  <c r="T67" i="25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T66" i="25"/>
  <c r="S66" i="25"/>
  <c r="R66" i="25"/>
  <c r="Q66" i="25"/>
  <c r="G66" i="25"/>
  <c r="F66" i="25"/>
  <c r="D66" i="25"/>
  <c r="B66" i="25"/>
  <c r="AG65" i="25"/>
  <c r="AH65" i="25" s="1"/>
  <c r="AC65" i="25"/>
  <c r="AB65" i="25"/>
  <c r="U65" i="25"/>
  <c r="T65" i="25" s="1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T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T63" i="25" s="1"/>
  <c r="S63" i="25"/>
  <c r="R63" i="25"/>
  <c r="Q63" i="25"/>
  <c r="G63" i="25"/>
  <c r="F63" i="25"/>
  <c r="D63" i="25"/>
  <c r="B63" i="25"/>
  <c r="AH62" i="25"/>
  <c r="AG62" i="25"/>
  <c r="AC62" i="25"/>
  <c r="AB62" i="25"/>
  <c r="U62" i="25"/>
  <c r="T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T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T59" i="25" s="1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T58" i="25" s="1"/>
  <c r="F58" i="25"/>
  <c r="D58" i="25"/>
  <c r="B58" i="25"/>
  <c r="AG57" i="25"/>
  <c r="AH57" i="25" s="1"/>
  <c r="AC57" i="25"/>
  <c r="AB57" i="25"/>
  <c r="U57" i="25"/>
  <c r="T57" i="25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T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T55" i="25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T54" i="25"/>
  <c r="S54" i="25"/>
  <c r="R54" i="25"/>
  <c r="Q54" i="25"/>
  <c r="G54" i="25"/>
  <c r="F54" i="25"/>
  <c r="D54" i="25"/>
  <c r="B54" i="25"/>
  <c r="AG53" i="25"/>
  <c r="AH53" i="25" s="1"/>
  <c r="AC53" i="25"/>
  <c r="AB53" i="25"/>
  <c r="U53" i="25"/>
  <c r="T53" i="25" s="1"/>
  <c r="S53" i="25"/>
  <c r="R53" i="25"/>
  <c r="Q53" i="25"/>
  <c r="G53" i="25"/>
  <c r="F53" i="25"/>
  <c r="D53" i="25"/>
  <c r="B53" i="25"/>
  <c r="AH52" i="25"/>
  <c r="AG52" i="25"/>
  <c r="AC52" i="25"/>
  <c r="AB52" i="25"/>
  <c r="U52" i="25"/>
  <c r="S52" i="25"/>
  <c r="R52" i="25"/>
  <c r="Q52" i="25"/>
  <c r="G52" i="25"/>
  <c r="T52" i="25" s="1"/>
  <c r="F52" i="25"/>
  <c r="D52" i="25"/>
  <c r="B52" i="25"/>
  <c r="AG51" i="25"/>
  <c r="AH51" i="25" s="1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T50" i="25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T49" i="25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T48" i="25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T47" i="25" s="1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T46" i="25" s="1"/>
  <c r="F46" i="25"/>
  <c r="D46" i="25"/>
  <c r="B46" i="25"/>
  <c r="AG45" i="25"/>
  <c r="AH45" i="25" s="1"/>
  <c r="AC45" i="25"/>
  <c r="AB45" i="25"/>
  <c r="U45" i="25"/>
  <c r="T45" i="25"/>
  <c r="S45" i="25"/>
  <c r="R45" i="25"/>
  <c r="Q45" i="25"/>
  <c r="G45" i="25"/>
  <c r="F45" i="25"/>
  <c r="D45" i="25"/>
  <c r="B45" i="25"/>
  <c r="AH44" i="25"/>
  <c r="AG44" i="25"/>
  <c r="AC44" i="25"/>
  <c r="AB44" i="25"/>
  <c r="U44" i="25"/>
  <c r="T44" i="25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T43" i="25" s="1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T42" i="25" s="1"/>
  <c r="S42" i="25"/>
  <c r="R42" i="25"/>
  <c r="Q42" i="25"/>
  <c r="G42" i="25"/>
  <c r="F42" i="25"/>
  <c r="D42" i="25"/>
  <c r="B42" i="25"/>
  <c r="AG41" i="25"/>
  <c r="AH41" i="25" s="1"/>
  <c r="AC41" i="25"/>
  <c r="AB41" i="25"/>
  <c r="U41" i="25"/>
  <c r="T41" i="25" s="1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T40" i="25" s="1"/>
  <c r="F40" i="25"/>
  <c r="D40" i="25"/>
  <c r="B40" i="25"/>
  <c r="AG39" i="25"/>
  <c r="AH39" i="25" s="1"/>
  <c r="AC39" i="25"/>
  <c r="AB39" i="25"/>
  <c r="U39" i="25"/>
  <c r="T39" i="25" s="1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T38" i="25"/>
  <c r="S38" i="25"/>
  <c r="R38" i="25"/>
  <c r="Q38" i="25"/>
  <c r="G38" i="25"/>
  <c r="F38" i="25"/>
  <c r="D38" i="25"/>
  <c r="B38" i="25"/>
  <c r="AH37" i="25"/>
  <c r="AG37" i="25"/>
  <c r="AC37" i="25"/>
  <c r="AB37" i="25"/>
  <c r="U37" i="25"/>
  <c r="T37" i="25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T36" i="25"/>
  <c r="S36" i="25"/>
  <c r="R36" i="25"/>
  <c r="Q36" i="25"/>
  <c r="G36" i="25"/>
  <c r="F36" i="25"/>
  <c r="D36" i="25"/>
  <c r="B36" i="25"/>
  <c r="AH35" i="25"/>
  <c r="AG35" i="25"/>
  <c r="AC35" i="25"/>
  <c r="AB35" i="25"/>
  <c r="U35" i="25"/>
  <c r="T35" i="25" s="1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G33" i="25"/>
  <c r="AH33" i="25" s="1"/>
  <c r="AC33" i="25"/>
  <c r="AB33" i="25"/>
  <c r="U33" i="25"/>
  <c r="T33" i="25"/>
  <c r="S33" i="25"/>
  <c r="R33" i="25"/>
  <c r="Q33" i="25"/>
  <c r="G33" i="25"/>
  <c r="F33" i="25"/>
  <c r="D33" i="25"/>
  <c r="B33" i="25"/>
  <c r="AH32" i="25"/>
  <c r="AG32" i="25"/>
  <c r="AC32" i="25"/>
  <c r="AB32" i="25"/>
  <c r="U32" i="25"/>
  <c r="T32" i="25"/>
  <c r="S32" i="25"/>
  <c r="R32" i="25"/>
  <c r="Q32" i="25"/>
  <c r="G32" i="25"/>
  <c r="F32" i="25"/>
  <c r="D32" i="25"/>
  <c r="B32" i="25"/>
  <c r="AH31" i="25"/>
  <c r="AG31" i="25"/>
  <c r="AC31" i="25"/>
  <c r="AB31" i="25"/>
  <c r="U31" i="25"/>
  <c r="T31" i="25" s="1"/>
  <c r="S31" i="25"/>
  <c r="R31" i="25"/>
  <c r="Q31" i="25"/>
  <c r="G31" i="25"/>
  <c r="F31" i="25"/>
  <c r="D31" i="25"/>
  <c r="B31" i="25"/>
  <c r="AG30" i="25"/>
  <c r="AH30" i="25" s="1"/>
  <c r="AC30" i="25"/>
  <c r="AB30" i="25"/>
  <c r="U30" i="25"/>
  <c r="T30" i="25" s="1"/>
  <c r="S30" i="25"/>
  <c r="R30" i="25"/>
  <c r="Q30" i="25"/>
  <c r="G30" i="25"/>
  <c r="F30" i="25"/>
  <c r="D30" i="25"/>
  <c r="B30" i="25"/>
  <c r="AG29" i="25"/>
  <c r="AH29" i="25" s="1"/>
  <c r="AC29" i="25"/>
  <c r="AB29" i="25"/>
  <c r="U29" i="25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 s="1"/>
  <c r="S27" i="25"/>
  <c r="R27" i="25"/>
  <c r="Q27" i="25"/>
  <c r="G27" i="25"/>
  <c r="F27" i="25"/>
  <c r="D27" i="25"/>
  <c r="B27" i="25"/>
  <c r="AH26" i="25"/>
  <c r="AG26" i="25"/>
  <c r="AC26" i="25"/>
  <c r="AB26" i="25"/>
  <c r="U26" i="25"/>
  <c r="S26" i="25"/>
  <c r="R26" i="25"/>
  <c r="Q26" i="25"/>
  <c r="G26" i="25"/>
  <c r="T26" i="25" s="1"/>
  <c r="F26" i="25"/>
  <c r="D26" i="25"/>
  <c r="B26" i="25"/>
  <c r="AH25" i="25"/>
  <c r="AG25" i="25"/>
  <c r="AC25" i="25"/>
  <c r="AB25" i="25"/>
  <c r="U25" i="25"/>
  <c r="T25" i="25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F24" i="25"/>
  <c r="D24" i="25"/>
  <c r="B24" i="25"/>
  <c r="AH23" i="25"/>
  <c r="AG23" i="25"/>
  <c r="AC23" i="25"/>
  <c r="AB23" i="25"/>
  <c r="U23" i="25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F22" i="25"/>
  <c r="D22" i="25"/>
  <c r="B22" i="25"/>
  <c r="AG21" i="25"/>
  <c r="AH21" i="25" s="1"/>
  <c r="AC21" i="25"/>
  <c r="AB21" i="25"/>
  <c r="U21" i="25"/>
  <c r="T21" i="25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S20" i="25"/>
  <c r="R20" i="25"/>
  <c r="Q20" i="25"/>
  <c r="G20" i="25"/>
  <c r="F20" i="25"/>
  <c r="D20" i="25"/>
  <c r="B20" i="25"/>
  <c r="AH19" i="25"/>
  <c r="AG19" i="25"/>
  <c r="AC19" i="25"/>
  <c r="AB19" i="25"/>
  <c r="U19" i="25"/>
  <c r="T19" i="25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T18" i="25"/>
  <c r="S18" i="25"/>
  <c r="R18" i="25"/>
  <c r="Q18" i="25"/>
  <c r="G18" i="25"/>
  <c r="F18" i="25"/>
  <c r="D18" i="25"/>
  <c r="B18" i="25"/>
  <c r="AG17" i="25"/>
  <c r="AH17" i="25" s="1"/>
  <c r="AC17" i="25"/>
  <c r="AB17" i="25"/>
  <c r="U17" i="25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T16" i="25" s="1"/>
  <c r="F16" i="25"/>
  <c r="D16" i="25"/>
  <c r="B16" i="25"/>
  <c r="AH15" i="25"/>
  <c r="AG15" i="25"/>
  <c r="AC15" i="25"/>
  <c r="AB15" i="25"/>
  <c r="U15" i="25"/>
  <c r="S15" i="25"/>
  <c r="R15" i="25"/>
  <c r="Q15" i="25"/>
  <c r="G15" i="25"/>
  <c r="F15" i="25"/>
  <c r="D15" i="25"/>
  <c r="B15" i="25"/>
  <c r="AH14" i="25"/>
  <c r="AG14" i="25"/>
  <c r="AC14" i="25"/>
  <c r="AB14" i="25"/>
  <c r="U14" i="25"/>
  <c r="T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T13" i="25" s="1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T12" i="25" s="1"/>
  <c r="F12" i="25"/>
  <c r="D12" i="25"/>
  <c r="B12" i="25"/>
  <c r="AH11" i="25"/>
  <c r="AG11" i="25"/>
  <c r="AC11" i="25"/>
  <c r="AB11" i="25"/>
  <c r="U11" i="25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F10" i="25"/>
  <c r="D10" i="25"/>
  <c r="B10" i="25"/>
  <c r="AG9" i="25"/>
  <c r="AH9" i="25" s="1"/>
  <c r="AC9" i="25"/>
  <c r="AB9" i="25"/>
  <c r="U9" i="25"/>
  <c r="S9" i="25"/>
  <c r="R9" i="25"/>
  <c r="Q9" i="25"/>
  <c r="G9" i="25"/>
  <c r="T9" i="25" s="1"/>
  <c r="F9" i="25"/>
  <c r="D9" i="25"/>
  <c r="B9" i="25"/>
  <c r="AG8" i="25"/>
  <c r="AH8" i="25" s="1"/>
  <c r="AC8" i="25"/>
  <c r="AB8" i="25"/>
  <c r="U8" i="25"/>
  <c r="S8" i="25"/>
  <c r="R8" i="25"/>
  <c r="Q8" i="25"/>
  <c r="G8" i="25"/>
  <c r="T8" i="25" s="1"/>
  <c r="F8" i="25"/>
  <c r="D8" i="25"/>
  <c r="B8" i="25"/>
  <c r="AC7" i="25"/>
  <c r="AB7" i="25"/>
  <c r="U7" i="25"/>
  <c r="S7" i="25"/>
  <c r="R7" i="25"/>
  <c r="Q7" i="25"/>
  <c r="G7" i="25"/>
  <c r="T7" i="25" s="1"/>
  <c r="F7" i="25"/>
  <c r="D7" i="25"/>
  <c r="B7" i="25"/>
  <c r="AC6" i="25"/>
  <c r="AB6" i="25"/>
  <c r="U6" i="25"/>
  <c r="S6" i="25"/>
  <c r="R6" i="25"/>
  <c r="Q6" i="25"/>
  <c r="G6" i="25"/>
  <c r="T6" i="25" s="1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U4" i="25"/>
  <c r="T4" i="25" s="1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R501" i="17"/>
  <c r="Q501" i="17"/>
  <c r="P501" i="17"/>
  <c r="O501" i="17"/>
  <c r="N501" i="17"/>
  <c r="I501" i="17"/>
  <c r="H501" i="17"/>
  <c r="F501" i="17"/>
  <c r="D501" i="17"/>
  <c r="B501" i="17"/>
  <c r="A501" i="17"/>
  <c r="S500" i="17"/>
  <c r="R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/>
  <c r="Q499" i="17"/>
  <c r="P499" i="17"/>
  <c r="O499" i="17"/>
  <c r="N499" i="17"/>
  <c r="I499" i="17"/>
  <c r="H499" i="17"/>
  <c r="F499" i="17"/>
  <c r="D499" i="17"/>
  <c r="B499" i="17"/>
  <c r="A499" i="17"/>
  <c r="S498" i="17"/>
  <c r="R498" i="17"/>
  <c r="Q498" i="17"/>
  <c r="P498" i="17"/>
  <c r="O498" i="17"/>
  <c r="N498" i="17"/>
  <c r="I498" i="17"/>
  <c r="H498" i="17"/>
  <c r="F498" i="17"/>
  <c r="D498" i="17"/>
  <c r="B498" i="17"/>
  <c r="A498" i="17"/>
  <c r="S497" i="17"/>
  <c r="R497" i="17"/>
  <c r="Q497" i="17"/>
  <c r="P497" i="17"/>
  <c r="O497" i="17"/>
  <c r="N497" i="17"/>
  <c r="I497" i="17"/>
  <c r="H497" i="17"/>
  <c r="F497" i="17"/>
  <c r="D497" i="17"/>
  <c r="B497" i="17"/>
  <c r="A497" i="17"/>
  <c r="S496" i="17"/>
  <c r="R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/>
  <c r="Q495" i="17"/>
  <c r="P495" i="17"/>
  <c r="O495" i="17"/>
  <c r="N495" i="17"/>
  <c r="I495" i="17"/>
  <c r="H495" i="17"/>
  <c r="F495" i="17"/>
  <c r="D495" i="17"/>
  <c r="B495" i="17"/>
  <c r="A495" i="17"/>
  <c r="S494" i="17"/>
  <c r="R494" i="17"/>
  <c r="Q494" i="17"/>
  <c r="P494" i="17"/>
  <c r="O494" i="17"/>
  <c r="N494" i="17"/>
  <c r="I494" i="17"/>
  <c r="H494" i="17"/>
  <c r="F494" i="17"/>
  <c r="D494" i="17"/>
  <c r="B494" i="17"/>
  <c r="A494" i="17"/>
  <c r="S493" i="17"/>
  <c r="R493" i="17"/>
  <c r="Q493" i="17"/>
  <c r="P493" i="17"/>
  <c r="O493" i="17"/>
  <c r="N493" i="17"/>
  <c r="I493" i="17"/>
  <c r="H493" i="17"/>
  <c r="F493" i="17"/>
  <c r="D493" i="17"/>
  <c r="B493" i="17"/>
  <c r="A493" i="17"/>
  <c r="S492" i="17"/>
  <c r="R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/>
  <c r="Q490" i="17"/>
  <c r="P490" i="17"/>
  <c r="O490" i="17"/>
  <c r="N490" i="17"/>
  <c r="I490" i="17"/>
  <c r="H490" i="17"/>
  <c r="F490" i="17"/>
  <c r="D490" i="17"/>
  <c r="B490" i="17"/>
  <c r="A490" i="17"/>
  <c r="S489" i="17"/>
  <c r="R489" i="17"/>
  <c r="Q489" i="17"/>
  <c r="P489" i="17"/>
  <c r="O489" i="17"/>
  <c r="N489" i="17"/>
  <c r="I489" i="17"/>
  <c r="H489" i="17"/>
  <c r="F489" i="17"/>
  <c r="D489" i="17"/>
  <c r="B489" i="17"/>
  <c r="A489" i="17"/>
  <c r="S488" i="17"/>
  <c r="R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/>
  <c r="Q487" i="17"/>
  <c r="P487" i="17"/>
  <c r="O487" i="17"/>
  <c r="N487" i="17"/>
  <c r="I487" i="17"/>
  <c r="H487" i="17"/>
  <c r="F487" i="17"/>
  <c r="D487" i="17"/>
  <c r="B487" i="17"/>
  <c r="A487" i="17"/>
  <c r="S486" i="17"/>
  <c r="R486" i="17"/>
  <c r="Q486" i="17"/>
  <c r="P486" i="17"/>
  <c r="O486" i="17"/>
  <c r="N486" i="17"/>
  <c r="I486" i="17"/>
  <c r="H486" i="17"/>
  <c r="F486" i="17"/>
  <c r="D486" i="17"/>
  <c r="B486" i="17"/>
  <c r="A486" i="17"/>
  <c r="S485" i="17"/>
  <c r="R485" i="17"/>
  <c r="Q485" i="17"/>
  <c r="P485" i="17"/>
  <c r="O485" i="17"/>
  <c r="N485" i="17"/>
  <c r="I485" i="17"/>
  <c r="H485" i="17"/>
  <c r="F485" i="17"/>
  <c r="D485" i="17"/>
  <c r="B485" i="17"/>
  <c r="A485" i="17"/>
  <c r="S484" i="17"/>
  <c r="R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/>
  <c r="Q483" i="17"/>
  <c r="P483" i="17"/>
  <c r="O483" i="17"/>
  <c r="N483" i="17"/>
  <c r="I483" i="17"/>
  <c r="H483" i="17"/>
  <c r="F483" i="17"/>
  <c r="D483" i="17"/>
  <c r="B483" i="17"/>
  <c r="A483" i="17"/>
  <c r="S482" i="17"/>
  <c r="R482" i="17"/>
  <c r="Q482" i="17"/>
  <c r="P482" i="17"/>
  <c r="O482" i="17"/>
  <c r="N482" i="17"/>
  <c r="I482" i="17"/>
  <c r="H482" i="17"/>
  <c r="F482" i="17"/>
  <c r="D482" i="17"/>
  <c r="B482" i="17"/>
  <c r="A482" i="17"/>
  <c r="S481" i="17"/>
  <c r="R481" i="17"/>
  <c r="Q481" i="17"/>
  <c r="P481" i="17"/>
  <c r="O481" i="17"/>
  <c r="N481" i="17"/>
  <c r="I481" i="17"/>
  <c r="H481" i="17"/>
  <c r="F481" i="17"/>
  <c r="D481" i="17"/>
  <c r="B481" i="17"/>
  <c r="A481" i="17"/>
  <c r="S480" i="17"/>
  <c r="R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/>
  <c r="Q478" i="17"/>
  <c r="P478" i="17"/>
  <c r="O478" i="17"/>
  <c r="N478" i="17"/>
  <c r="I478" i="17"/>
  <c r="H478" i="17"/>
  <c r="F478" i="17"/>
  <c r="D478" i="17"/>
  <c r="B478" i="17"/>
  <c r="A478" i="17"/>
  <c r="S477" i="17"/>
  <c r="R477" i="17"/>
  <c r="Q477" i="17"/>
  <c r="P477" i="17"/>
  <c r="O477" i="17"/>
  <c r="N477" i="17"/>
  <c r="I477" i="17"/>
  <c r="H477" i="17"/>
  <c r="F477" i="17"/>
  <c r="D477" i="17"/>
  <c r="B477" i="17"/>
  <c r="A477" i="17"/>
  <c r="S476" i="17"/>
  <c r="R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/>
  <c r="Q475" i="17"/>
  <c r="P475" i="17"/>
  <c r="O475" i="17"/>
  <c r="N475" i="17"/>
  <c r="I475" i="17"/>
  <c r="H475" i="17"/>
  <c r="F475" i="17"/>
  <c r="D475" i="17"/>
  <c r="B475" i="17"/>
  <c r="A475" i="17"/>
  <c r="S474" i="17"/>
  <c r="R474" i="17"/>
  <c r="Q474" i="17"/>
  <c r="P474" i="17"/>
  <c r="O474" i="17"/>
  <c r="N474" i="17"/>
  <c r="I474" i="17"/>
  <c r="H474" i="17"/>
  <c r="F474" i="17"/>
  <c r="D474" i="17"/>
  <c r="B474" i="17"/>
  <c r="A474" i="17"/>
  <c r="S473" i="17"/>
  <c r="R473" i="17"/>
  <c r="Q473" i="17"/>
  <c r="P473" i="17"/>
  <c r="O473" i="17"/>
  <c r="N473" i="17"/>
  <c r="I473" i="17"/>
  <c r="H473" i="17"/>
  <c r="F473" i="17"/>
  <c r="D473" i="17"/>
  <c r="B473" i="17"/>
  <c r="A473" i="17"/>
  <c r="S472" i="17"/>
  <c r="R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/>
  <c r="Q471" i="17"/>
  <c r="P471" i="17"/>
  <c r="O471" i="17"/>
  <c r="N471" i="17"/>
  <c r="I471" i="17"/>
  <c r="H471" i="17"/>
  <c r="F471" i="17"/>
  <c r="D471" i="17"/>
  <c r="B471" i="17"/>
  <c r="A471" i="17"/>
  <c r="S470" i="17"/>
  <c r="R470" i="17"/>
  <c r="Q470" i="17"/>
  <c r="P470" i="17"/>
  <c r="O470" i="17"/>
  <c r="N470" i="17"/>
  <c r="I470" i="17"/>
  <c r="H470" i="17"/>
  <c r="F470" i="17"/>
  <c r="D470" i="17"/>
  <c r="B470" i="17"/>
  <c r="A470" i="17"/>
  <c r="S469" i="17"/>
  <c r="R469" i="17"/>
  <c r="Q469" i="17"/>
  <c r="P469" i="17"/>
  <c r="O469" i="17"/>
  <c r="N469" i="17"/>
  <c r="I469" i="17"/>
  <c r="H469" i="17"/>
  <c r="F469" i="17"/>
  <c r="D469" i="17"/>
  <c r="B469" i="17"/>
  <c r="A469" i="17"/>
  <c r="S468" i="17"/>
  <c r="R468" i="17"/>
  <c r="Q468" i="17"/>
  <c r="P468" i="17"/>
  <c r="O468" i="17"/>
  <c r="N468" i="17"/>
  <c r="I468" i="17"/>
  <c r="H468" i="17"/>
  <c r="F468" i="17"/>
  <c r="D468" i="17"/>
  <c r="B468" i="17"/>
  <c r="A468" i="17"/>
  <c r="S467" i="17"/>
  <c r="R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/>
  <c r="Q466" i="17"/>
  <c r="P466" i="17"/>
  <c r="O466" i="17"/>
  <c r="N466" i="17"/>
  <c r="I466" i="17"/>
  <c r="H466" i="17"/>
  <c r="F466" i="17"/>
  <c r="D466" i="17"/>
  <c r="B466" i="17"/>
  <c r="A466" i="17"/>
  <c r="S465" i="17"/>
  <c r="R465" i="17"/>
  <c r="Q465" i="17"/>
  <c r="P465" i="17"/>
  <c r="O465" i="17"/>
  <c r="N465" i="17"/>
  <c r="I465" i="17"/>
  <c r="H465" i="17"/>
  <c r="F465" i="17"/>
  <c r="D465" i="17"/>
  <c r="B465" i="17"/>
  <c r="A465" i="17"/>
  <c r="S464" i="17"/>
  <c r="R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/>
  <c r="Q463" i="17"/>
  <c r="P463" i="17"/>
  <c r="O463" i="17"/>
  <c r="N463" i="17"/>
  <c r="I463" i="17"/>
  <c r="H463" i="17"/>
  <c r="F463" i="17"/>
  <c r="D463" i="17"/>
  <c r="B463" i="17"/>
  <c r="A463" i="17"/>
  <c r="S462" i="17"/>
  <c r="R462" i="17"/>
  <c r="Q462" i="17"/>
  <c r="P462" i="17"/>
  <c r="O462" i="17"/>
  <c r="N462" i="17"/>
  <c r="I462" i="17"/>
  <c r="H462" i="17"/>
  <c r="F462" i="17"/>
  <c r="D462" i="17"/>
  <c r="B462" i="17"/>
  <c r="A462" i="17"/>
  <c r="S461" i="17"/>
  <c r="R461" i="17"/>
  <c r="Q461" i="17"/>
  <c r="P461" i="17"/>
  <c r="O461" i="17"/>
  <c r="N461" i="17"/>
  <c r="I461" i="17"/>
  <c r="H461" i="17"/>
  <c r="F461" i="17"/>
  <c r="D461" i="17"/>
  <c r="B461" i="17"/>
  <c r="A461" i="17"/>
  <c r="S460" i="17"/>
  <c r="R460" i="17"/>
  <c r="Q460" i="17"/>
  <c r="P460" i="17"/>
  <c r="O460" i="17"/>
  <c r="N460" i="17"/>
  <c r="I460" i="17"/>
  <c r="H460" i="17"/>
  <c r="F460" i="17"/>
  <c r="D460" i="17"/>
  <c r="B460" i="17"/>
  <c r="A460" i="17"/>
  <c r="S459" i="17"/>
  <c r="R459" i="17"/>
  <c r="Q459" i="17"/>
  <c r="P459" i="17"/>
  <c r="O459" i="17"/>
  <c r="N459" i="17"/>
  <c r="I459" i="17"/>
  <c r="H459" i="17"/>
  <c r="F459" i="17"/>
  <c r="D459" i="17"/>
  <c r="B459" i="17"/>
  <c r="A459" i="17"/>
  <c r="S458" i="17"/>
  <c r="R458" i="17"/>
  <c r="Q458" i="17"/>
  <c r="P458" i="17"/>
  <c r="O458" i="17"/>
  <c r="N458" i="17"/>
  <c r="I458" i="17"/>
  <c r="H458" i="17"/>
  <c r="F458" i="17"/>
  <c r="D458" i="17"/>
  <c r="B458" i="17"/>
  <c r="A458" i="17"/>
  <c r="S457" i="17"/>
  <c r="R457" i="17"/>
  <c r="Q457" i="17"/>
  <c r="P457" i="17"/>
  <c r="O457" i="17"/>
  <c r="N457" i="17"/>
  <c r="I457" i="17"/>
  <c r="H457" i="17"/>
  <c r="F457" i="17"/>
  <c r="D457" i="17"/>
  <c r="B457" i="17"/>
  <c r="A457" i="17"/>
  <c r="S456" i="17"/>
  <c r="R456" i="17"/>
  <c r="Q456" i="17"/>
  <c r="P456" i="17"/>
  <c r="O456" i="17"/>
  <c r="N456" i="17"/>
  <c r="I456" i="17"/>
  <c r="H456" i="17"/>
  <c r="F456" i="17"/>
  <c r="D456" i="17"/>
  <c r="B456" i="17"/>
  <c r="A456" i="17"/>
  <c r="S455" i="17"/>
  <c r="R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/>
  <c r="Q454" i="17"/>
  <c r="P454" i="17"/>
  <c r="O454" i="17"/>
  <c r="N454" i="17"/>
  <c r="I454" i="17"/>
  <c r="H454" i="17"/>
  <c r="F454" i="17"/>
  <c r="D454" i="17"/>
  <c r="B454" i="17"/>
  <c r="A454" i="17"/>
  <c r="S453" i="17"/>
  <c r="R453" i="17"/>
  <c r="Q453" i="17"/>
  <c r="P453" i="17"/>
  <c r="O453" i="17"/>
  <c r="N453" i="17"/>
  <c r="I453" i="17"/>
  <c r="H453" i="17"/>
  <c r="F453" i="17"/>
  <c r="D453" i="17"/>
  <c r="B453" i="17"/>
  <c r="A453" i="17"/>
  <c r="S452" i="17"/>
  <c r="R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/>
  <c r="Q451" i="17"/>
  <c r="P451" i="17"/>
  <c r="O451" i="17"/>
  <c r="N451" i="17"/>
  <c r="I451" i="17"/>
  <c r="H451" i="17"/>
  <c r="F451" i="17"/>
  <c r="D451" i="17"/>
  <c r="B451" i="17"/>
  <c r="A451" i="17"/>
  <c r="S450" i="17"/>
  <c r="R450" i="17"/>
  <c r="Q450" i="17"/>
  <c r="P450" i="17"/>
  <c r="O450" i="17"/>
  <c r="N450" i="17"/>
  <c r="I450" i="17"/>
  <c r="H450" i="17"/>
  <c r="F450" i="17"/>
  <c r="D450" i="17"/>
  <c r="B450" i="17"/>
  <c r="A450" i="17"/>
  <c r="S449" i="17"/>
  <c r="R449" i="17"/>
  <c r="Q449" i="17"/>
  <c r="P449" i="17"/>
  <c r="O449" i="17"/>
  <c r="N449" i="17"/>
  <c r="I449" i="17"/>
  <c r="H449" i="17"/>
  <c r="F449" i="17"/>
  <c r="D449" i="17"/>
  <c r="B449" i="17"/>
  <c r="A449" i="17"/>
  <c r="S448" i="17"/>
  <c r="R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/>
  <c r="Q447" i="17"/>
  <c r="P447" i="17"/>
  <c r="O447" i="17"/>
  <c r="N447" i="17"/>
  <c r="I447" i="17"/>
  <c r="H447" i="17"/>
  <c r="F447" i="17"/>
  <c r="D447" i="17"/>
  <c r="B447" i="17"/>
  <c r="A447" i="17"/>
  <c r="S446" i="17"/>
  <c r="R446" i="17"/>
  <c r="Q446" i="17"/>
  <c r="P446" i="17"/>
  <c r="O446" i="17"/>
  <c r="N446" i="17"/>
  <c r="I446" i="17"/>
  <c r="H446" i="17"/>
  <c r="F446" i="17"/>
  <c r="D446" i="17"/>
  <c r="B446" i="17"/>
  <c r="A446" i="17"/>
  <c r="S445" i="17"/>
  <c r="R445" i="17"/>
  <c r="Q445" i="17"/>
  <c r="P445" i="17"/>
  <c r="O445" i="17"/>
  <c r="N445" i="17"/>
  <c r="I445" i="17"/>
  <c r="H445" i="17"/>
  <c r="F445" i="17"/>
  <c r="D445" i="17"/>
  <c r="B445" i="17"/>
  <c r="A445" i="17"/>
  <c r="S444" i="17"/>
  <c r="R444" i="17"/>
  <c r="Q444" i="17"/>
  <c r="P444" i="17"/>
  <c r="O444" i="17"/>
  <c r="N444" i="17"/>
  <c r="I444" i="17"/>
  <c r="H444" i="17"/>
  <c r="F444" i="17"/>
  <c r="D444" i="17"/>
  <c r="B444" i="17"/>
  <c r="A444" i="17"/>
  <c r="S443" i="17"/>
  <c r="R443" i="17"/>
  <c r="Q443" i="17"/>
  <c r="P443" i="17"/>
  <c r="O443" i="17"/>
  <c r="N443" i="17"/>
  <c r="I443" i="17"/>
  <c r="H443" i="17"/>
  <c r="F443" i="17"/>
  <c r="D443" i="17"/>
  <c r="B443" i="17"/>
  <c r="A443" i="17"/>
  <c r="S442" i="17"/>
  <c r="R442" i="17"/>
  <c r="Q442" i="17"/>
  <c r="P442" i="17"/>
  <c r="O442" i="17"/>
  <c r="N442" i="17"/>
  <c r="I442" i="17"/>
  <c r="H442" i="17"/>
  <c r="F442" i="17"/>
  <c r="D442" i="17"/>
  <c r="B442" i="17"/>
  <c r="A442" i="17"/>
  <c r="S441" i="17"/>
  <c r="R441" i="17"/>
  <c r="Q441" i="17"/>
  <c r="P441" i="17"/>
  <c r="O441" i="17"/>
  <c r="N441" i="17"/>
  <c r="I441" i="17"/>
  <c r="H441" i="17"/>
  <c r="F441" i="17"/>
  <c r="D441" i="17"/>
  <c r="B441" i="17"/>
  <c r="A441" i="17"/>
  <c r="S440" i="17"/>
  <c r="R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/>
  <c r="Q439" i="17"/>
  <c r="P439" i="17"/>
  <c r="O439" i="17"/>
  <c r="N439" i="17"/>
  <c r="I439" i="17"/>
  <c r="H439" i="17"/>
  <c r="F439" i="17"/>
  <c r="D439" i="17"/>
  <c r="B439" i="17"/>
  <c r="A439" i="17"/>
  <c r="S438" i="17"/>
  <c r="R438" i="17"/>
  <c r="Q438" i="17"/>
  <c r="P438" i="17"/>
  <c r="O438" i="17"/>
  <c r="N438" i="17"/>
  <c r="I438" i="17"/>
  <c r="H438" i="17"/>
  <c r="F438" i="17"/>
  <c r="D438" i="17"/>
  <c r="B438" i="17"/>
  <c r="A438" i="17"/>
  <c r="S437" i="17"/>
  <c r="R437" i="17"/>
  <c r="Q437" i="17"/>
  <c r="P437" i="17"/>
  <c r="O437" i="17"/>
  <c r="N437" i="17"/>
  <c r="I437" i="17"/>
  <c r="H437" i="17"/>
  <c r="F437" i="17"/>
  <c r="D437" i="17"/>
  <c r="B437" i="17"/>
  <c r="A437" i="17"/>
  <c r="S436" i="17"/>
  <c r="R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/>
  <c r="Q435" i="17"/>
  <c r="P435" i="17"/>
  <c r="O435" i="17"/>
  <c r="N435" i="17"/>
  <c r="I435" i="17"/>
  <c r="H435" i="17"/>
  <c r="F435" i="17"/>
  <c r="D435" i="17"/>
  <c r="B435" i="17"/>
  <c r="A435" i="17"/>
  <c r="S434" i="17"/>
  <c r="R434" i="17"/>
  <c r="Q434" i="17"/>
  <c r="P434" i="17"/>
  <c r="O434" i="17"/>
  <c r="N434" i="17"/>
  <c r="I434" i="17"/>
  <c r="H434" i="17"/>
  <c r="F434" i="17"/>
  <c r="D434" i="17"/>
  <c r="B434" i="17"/>
  <c r="A434" i="17"/>
  <c r="S433" i="17"/>
  <c r="R433" i="17"/>
  <c r="Q433" i="17"/>
  <c r="P433" i="17"/>
  <c r="O433" i="17"/>
  <c r="N433" i="17"/>
  <c r="I433" i="17"/>
  <c r="H433" i="17"/>
  <c r="F433" i="17"/>
  <c r="D433" i="17"/>
  <c r="B433" i="17"/>
  <c r="A433" i="17"/>
  <c r="S432" i="17"/>
  <c r="R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/>
  <c r="Q431" i="17"/>
  <c r="P431" i="17"/>
  <c r="O431" i="17"/>
  <c r="N431" i="17"/>
  <c r="I431" i="17"/>
  <c r="H431" i="17"/>
  <c r="F431" i="17"/>
  <c r="D431" i="17"/>
  <c r="B431" i="17"/>
  <c r="A431" i="17"/>
  <c r="S430" i="17"/>
  <c r="R430" i="17"/>
  <c r="Q430" i="17"/>
  <c r="P430" i="17"/>
  <c r="O430" i="17"/>
  <c r="N430" i="17"/>
  <c r="I430" i="17"/>
  <c r="H430" i="17"/>
  <c r="F430" i="17"/>
  <c r="D430" i="17"/>
  <c r="B430" i="17"/>
  <c r="A430" i="17"/>
  <c r="S429" i="17"/>
  <c r="R429" i="17"/>
  <c r="Q429" i="17"/>
  <c r="P429" i="17"/>
  <c r="O429" i="17"/>
  <c r="N429" i="17"/>
  <c r="I429" i="17"/>
  <c r="H429" i="17"/>
  <c r="F429" i="17"/>
  <c r="D429" i="17"/>
  <c r="B429" i="17"/>
  <c r="A429" i="17"/>
  <c r="S428" i="17"/>
  <c r="R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/>
  <c r="Q427" i="17"/>
  <c r="P427" i="17"/>
  <c r="O427" i="17"/>
  <c r="N427" i="17"/>
  <c r="I427" i="17"/>
  <c r="H427" i="17"/>
  <c r="F427" i="17"/>
  <c r="D427" i="17"/>
  <c r="B427" i="17"/>
  <c r="A427" i="17"/>
  <c r="S426" i="17"/>
  <c r="R426" i="17"/>
  <c r="Q426" i="17"/>
  <c r="P426" i="17"/>
  <c r="O426" i="17"/>
  <c r="N426" i="17"/>
  <c r="I426" i="17"/>
  <c r="H426" i="17"/>
  <c r="F426" i="17"/>
  <c r="D426" i="17"/>
  <c r="B426" i="17"/>
  <c r="A426" i="17"/>
  <c r="S425" i="17"/>
  <c r="R425" i="17"/>
  <c r="Q425" i="17"/>
  <c r="P425" i="17"/>
  <c r="O425" i="17"/>
  <c r="N425" i="17"/>
  <c r="I425" i="17"/>
  <c r="H425" i="17"/>
  <c r="F425" i="17"/>
  <c r="D425" i="17"/>
  <c r="B425" i="17"/>
  <c r="A425" i="17"/>
  <c r="S424" i="17"/>
  <c r="R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/>
  <c r="Q423" i="17"/>
  <c r="P423" i="17"/>
  <c r="O423" i="17"/>
  <c r="N423" i="17"/>
  <c r="I423" i="17"/>
  <c r="H423" i="17"/>
  <c r="F423" i="17"/>
  <c r="D423" i="17"/>
  <c r="B423" i="17"/>
  <c r="A423" i="17"/>
  <c r="S422" i="17"/>
  <c r="R422" i="17"/>
  <c r="Q422" i="17"/>
  <c r="P422" i="17"/>
  <c r="O422" i="17"/>
  <c r="N422" i="17"/>
  <c r="I422" i="17"/>
  <c r="H422" i="17"/>
  <c r="F422" i="17"/>
  <c r="D422" i="17"/>
  <c r="B422" i="17"/>
  <c r="A422" i="17"/>
  <c r="S421" i="17"/>
  <c r="R421" i="17"/>
  <c r="Q421" i="17"/>
  <c r="P421" i="17"/>
  <c r="O421" i="17"/>
  <c r="N421" i="17"/>
  <c r="I421" i="17"/>
  <c r="H421" i="17"/>
  <c r="F421" i="17"/>
  <c r="D421" i="17"/>
  <c r="B421" i="17"/>
  <c r="A421" i="17"/>
  <c r="S420" i="17"/>
  <c r="R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/>
  <c r="Q419" i="17"/>
  <c r="P419" i="17"/>
  <c r="O419" i="17"/>
  <c r="N419" i="17"/>
  <c r="I419" i="17"/>
  <c r="H419" i="17"/>
  <c r="F419" i="17"/>
  <c r="D419" i="17"/>
  <c r="B419" i="17"/>
  <c r="A419" i="17"/>
  <c r="S418" i="17"/>
  <c r="R418" i="17"/>
  <c r="Q418" i="17"/>
  <c r="P418" i="17"/>
  <c r="O418" i="17"/>
  <c r="N418" i="17"/>
  <c r="I418" i="17"/>
  <c r="H418" i="17"/>
  <c r="F418" i="17"/>
  <c r="D418" i="17"/>
  <c r="B418" i="17"/>
  <c r="A418" i="17"/>
  <c r="S417" i="17"/>
  <c r="R417" i="17"/>
  <c r="Q417" i="17"/>
  <c r="P417" i="17"/>
  <c r="O417" i="17"/>
  <c r="N417" i="17"/>
  <c r="I417" i="17"/>
  <c r="H417" i="17"/>
  <c r="F417" i="17"/>
  <c r="D417" i="17"/>
  <c r="B417" i="17"/>
  <c r="A417" i="17"/>
  <c r="S416" i="17"/>
  <c r="R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/>
  <c r="Q415" i="17"/>
  <c r="P415" i="17"/>
  <c r="O415" i="17"/>
  <c r="N415" i="17"/>
  <c r="I415" i="17"/>
  <c r="H415" i="17"/>
  <c r="F415" i="17"/>
  <c r="D415" i="17"/>
  <c r="B415" i="17"/>
  <c r="A415" i="17"/>
  <c r="S414" i="17"/>
  <c r="R414" i="17"/>
  <c r="Q414" i="17"/>
  <c r="P414" i="17"/>
  <c r="O414" i="17"/>
  <c r="N414" i="17"/>
  <c r="I414" i="17"/>
  <c r="H414" i="17"/>
  <c r="F414" i="17"/>
  <c r="D414" i="17"/>
  <c r="B414" i="17"/>
  <c r="A414" i="17"/>
  <c r="S413" i="17"/>
  <c r="R413" i="17"/>
  <c r="Q413" i="17"/>
  <c r="P413" i="17"/>
  <c r="O413" i="17"/>
  <c r="N413" i="17"/>
  <c r="I413" i="17"/>
  <c r="H413" i="17"/>
  <c r="F413" i="17"/>
  <c r="D413" i="17"/>
  <c r="B413" i="17"/>
  <c r="A413" i="17"/>
  <c r="S412" i="17"/>
  <c r="R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/>
  <c r="Q411" i="17"/>
  <c r="P411" i="17"/>
  <c r="O411" i="17"/>
  <c r="N411" i="17"/>
  <c r="I411" i="17"/>
  <c r="H411" i="17"/>
  <c r="F411" i="17"/>
  <c r="D411" i="17"/>
  <c r="B411" i="17"/>
  <c r="A411" i="17"/>
  <c r="S410" i="17"/>
  <c r="R410" i="17"/>
  <c r="Q410" i="17"/>
  <c r="P410" i="17"/>
  <c r="O410" i="17"/>
  <c r="N410" i="17"/>
  <c r="I410" i="17"/>
  <c r="H410" i="17"/>
  <c r="F410" i="17"/>
  <c r="D410" i="17"/>
  <c r="B410" i="17"/>
  <c r="A410" i="17"/>
  <c r="S409" i="17"/>
  <c r="R409" i="17"/>
  <c r="Q409" i="17"/>
  <c r="P409" i="17"/>
  <c r="O409" i="17"/>
  <c r="N409" i="17"/>
  <c r="I409" i="17"/>
  <c r="H409" i="17"/>
  <c r="F409" i="17"/>
  <c r="D409" i="17"/>
  <c r="B409" i="17"/>
  <c r="A409" i="17"/>
  <c r="S408" i="17"/>
  <c r="R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/>
  <c r="Q407" i="17"/>
  <c r="P407" i="17"/>
  <c r="O407" i="17"/>
  <c r="N407" i="17"/>
  <c r="I407" i="17"/>
  <c r="H407" i="17"/>
  <c r="F407" i="17"/>
  <c r="D407" i="17"/>
  <c r="B407" i="17"/>
  <c r="A407" i="17"/>
  <c r="S406" i="17"/>
  <c r="R406" i="17"/>
  <c r="Q406" i="17"/>
  <c r="P406" i="17"/>
  <c r="O406" i="17"/>
  <c r="N406" i="17"/>
  <c r="I406" i="17"/>
  <c r="H406" i="17"/>
  <c r="F406" i="17"/>
  <c r="D406" i="17"/>
  <c r="B406" i="17"/>
  <c r="A406" i="17"/>
  <c r="S405" i="17"/>
  <c r="R405" i="17"/>
  <c r="Q405" i="17"/>
  <c r="P405" i="17"/>
  <c r="O405" i="17"/>
  <c r="N405" i="17"/>
  <c r="I405" i="17"/>
  <c r="H405" i="17"/>
  <c r="F405" i="17"/>
  <c r="D405" i="17"/>
  <c r="B405" i="17"/>
  <c r="A405" i="17"/>
  <c r="S404" i="17"/>
  <c r="R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/>
  <c r="Q403" i="17"/>
  <c r="P403" i="17"/>
  <c r="O403" i="17"/>
  <c r="N403" i="17"/>
  <c r="I403" i="17"/>
  <c r="H403" i="17"/>
  <c r="F403" i="17"/>
  <c r="D403" i="17"/>
  <c r="B403" i="17"/>
  <c r="A403" i="17"/>
  <c r="S402" i="17"/>
  <c r="R402" i="17"/>
  <c r="Q402" i="17"/>
  <c r="P402" i="17"/>
  <c r="O402" i="17"/>
  <c r="N402" i="17"/>
  <c r="I402" i="17"/>
  <c r="H402" i="17"/>
  <c r="F402" i="17"/>
  <c r="D402" i="17"/>
  <c r="B402" i="17"/>
  <c r="A402" i="17"/>
  <c r="S401" i="17"/>
  <c r="R401" i="17"/>
  <c r="Q401" i="17"/>
  <c r="P401" i="17"/>
  <c r="O401" i="17"/>
  <c r="N401" i="17"/>
  <c r="I401" i="17"/>
  <c r="H401" i="17"/>
  <c r="F401" i="17"/>
  <c r="D401" i="17"/>
  <c r="B401" i="17"/>
  <c r="A401" i="17"/>
  <c r="S400" i="17"/>
  <c r="R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/>
  <c r="Q399" i="17"/>
  <c r="P399" i="17"/>
  <c r="O399" i="17"/>
  <c r="N399" i="17"/>
  <c r="I399" i="17"/>
  <c r="H399" i="17"/>
  <c r="F399" i="17"/>
  <c r="D399" i="17"/>
  <c r="B399" i="17"/>
  <c r="A399" i="17"/>
  <c r="S398" i="17"/>
  <c r="R398" i="17"/>
  <c r="Q398" i="17"/>
  <c r="P398" i="17"/>
  <c r="O398" i="17"/>
  <c r="N398" i="17"/>
  <c r="I398" i="17"/>
  <c r="H398" i="17"/>
  <c r="F398" i="17"/>
  <c r="D398" i="17"/>
  <c r="B398" i="17"/>
  <c r="A398" i="17"/>
  <c r="S397" i="17"/>
  <c r="R397" i="17"/>
  <c r="Q397" i="17"/>
  <c r="P397" i="17"/>
  <c r="O397" i="17"/>
  <c r="N397" i="17"/>
  <c r="I397" i="17"/>
  <c r="H397" i="17"/>
  <c r="F397" i="17"/>
  <c r="D397" i="17"/>
  <c r="B397" i="17"/>
  <c r="A397" i="17"/>
  <c r="S396" i="17"/>
  <c r="R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/>
  <c r="Q395" i="17"/>
  <c r="P395" i="17"/>
  <c r="O395" i="17"/>
  <c r="N395" i="17"/>
  <c r="I395" i="17"/>
  <c r="H395" i="17"/>
  <c r="F395" i="17"/>
  <c r="D395" i="17"/>
  <c r="B395" i="17"/>
  <c r="A395" i="17"/>
  <c r="S394" i="17"/>
  <c r="R394" i="17"/>
  <c r="Q394" i="17"/>
  <c r="P394" i="17"/>
  <c r="O394" i="17"/>
  <c r="N394" i="17"/>
  <c r="I394" i="17"/>
  <c r="H394" i="17"/>
  <c r="F394" i="17"/>
  <c r="D394" i="17"/>
  <c r="B394" i="17"/>
  <c r="A394" i="17"/>
  <c r="S393" i="17"/>
  <c r="R393" i="17"/>
  <c r="Q393" i="17"/>
  <c r="P393" i="17"/>
  <c r="O393" i="17"/>
  <c r="N393" i="17"/>
  <c r="I393" i="17"/>
  <c r="H393" i="17"/>
  <c r="F393" i="17"/>
  <c r="D393" i="17"/>
  <c r="B393" i="17"/>
  <c r="A393" i="17"/>
  <c r="S392" i="17"/>
  <c r="R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/>
  <c r="Q391" i="17"/>
  <c r="P391" i="17"/>
  <c r="O391" i="17"/>
  <c r="N391" i="17"/>
  <c r="I391" i="17"/>
  <c r="H391" i="17"/>
  <c r="F391" i="17"/>
  <c r="D391" i="17"/>
  <c r="B391" i="17"/>
  <c r="A391" i="17"/>
  <c r="S390" i="17"/>
  <c r="R390" i="17"/>
  <c r="Q390" i="17"/>
  <c r="P390" i="17"/>
  <c r="O390" i="17"/>
  <c r="N390" i="17"/>
  <c r="I390" i="17"/>
  <c r="H390" i="17"/>
  <c r="F390" i="17"/>
  <c r="D390" i="17"/>
  <c r="B390" i="17"/>
  <c r="A390" i="17"/>
  <c r="S389" i="17"/>
  <c r="R389" i="17"/>
  <c r="Q389" i="17"/>
  <c r="P389" i="17"/>
  <c r="O389" i="17"/>
  <c r="N389" i="17"/>
  <c r="I389" i="17"/>
  <c r="H389" i="17"/>
  <c r="F389" i="17"/>
  <c r="D389" i="17"/>
  <c r="B389" i="17"/>
  <c r="A389" i="17"/>
  <c r="S388" i="17"/>
  <c r="R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/>
  <c r="Q387" i="17"/>
  <c r="P387" i="17"/>
  <c r="O387" i="17"/>
  <c r="N387" i="17"/>
  <c r="I387" i="17"/>
  <c r="H387" i="17"/>
  <c r="F387" i="17"/>
  <c r="D387" i="17"/>
  <c r="B387" i="17"/>
  <c r="A387" i="17"/>
  <c r="S386" i="17"/>
  <c r="R386" i="17"/>
  <c r="Q386" i="17"/>
  <c r="P386" i="17"/>
  <c r="O386" i="17"/>
  <c r="N386" i="17"/>
  <c r="I386" i="17"/>
  <c r="H386" i="17"/>
  <c r="F386" i="17"/>
  <c r="D386" i="17"/>
  <c r="B386" i="17"/>
  <c r="A386" i="17"/>
  <c r="S385" i="17"/>
  <c r="R385" i="17"/>
  <c r="Q385" i="17"/>
  <c r="P385" i="17"/>
  <c r="O385" i="17"/>
  <c r="N385" i="17"/>
  <c r="I385" i="17"/>
  <c r="H385" i="17"/>
  <c r="F385" i="17"/>
  <c r="D385" i="17"/>
  <c r="B385" i="17"/>
  <c r="A385" i="17"/>
  <c r="S384" i="17"/>
  <c r="R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/>
  <c r="Q383" i="17"/>
  <c r="P383" i="17"/>
  <c r="O383" i="17"/>
  <c r="N383" i="17"/>
  <c r="I383" i="17"/>
  <c r="H383" i="17"/>
  <c r="F383" i="17"/>
  <c r="D383" i="17"/>
  <c r="B383" i="17"/>
  <c r="A383" i="17"/>
  <c r="S382" i="17"/>
  <c r="R382" i="17"/>
  <c r="Q382" i="17"/>
  <c r="P382" i="17"/>
  <c r="O382" i="17"/>
  <c r="N382" i="17"/>
  <c r="I382" i="17"/>
  <c r="H382" i="17"/>
  <c r="F382" i="17"/>
  <c r="D382" i="17"/>
  <c r="B382" i="17"/>
  <c r="A382" i="17"/>
  <c r="S381" i="17"/>
  <c r="R381" i="17"/>
  <c r="Q381" i="17"/>
  <c r="P381" i="17"/>
  <c r="O381" i="17"/>
  <c r="N381" i="17"/>
  <c r="I381" i="17"/>
  <c r="H381" i="17"/>
  <c r="F381" i="17"/>
  <c r="D381" i="17"/>
  <c r="B381" i="17"/>
  <c r="A381" i="17"/>
  <c r="S380" i="17"/>
  <c r="R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/>
  <c r="Q379" i="17"/>
  <c r="P379" i="17"/>
  <c r="O379" i="17"/>
  <c r="N379" i="17"/>
  <c r="I379" i="17"/>
  <c r="H379" i="17"/>
  <c r="F379" i="17"/>
  <c r="D379" i="17"/>
  <c r="B379" i="17"/>
  <c r="A379" i="17"/>
  <c r="S378" i="17"/>
  <c r="R378" i="17"/>
  <c r="Q378" i="17"/>
  <c r="P378" i="17"/>
  <c r="O378" i="17"/>
  <c r="N378" i="17"/>
  <c r="I378" i="17"/>
  <c r="H378" i="17"/>
  <c r="F378" i="17"/>
  <c r="D378" i="17"/>
  <c r="B378" i="17"/>
  <c r="A378" i="17"/>
  <c r="S377" i="17"/>
  <c r="R377" i="17"/>
  <c r="Q377" i="17"/>
  <c r="P377" i="17"/>
  <c r="O377" i="17"/>
  <c r="N377" i="17"/>
  <c r="I377" i="17"/>
  <c r="H377" i="17"/>
  <c r="F377" i="17"/>
  <c r="D377" i="17"/>
  <c r="B377" i="17"/>
  <c r="A377" i="17"/>
  <c r="S376" i="17"/>
  <c r="R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/>
  <c r="Q375" i="17"/>
  <c r="P375" i="17"/>
  <c r="O375" i="17"/>
  <c r="N375" i="17"/>
  <c r="I375" i="17"/>
  <c r="H375" i="17"/>
  <c r="F375" i="17"/>
  <c r="D375" i="17"/>
  <c r="B375" i="17"/>
  <c r="A375" i="17"/>
  <c r="S374" i="17"/>
  <c r="R374" i="17"/>
  <c r="Q374" i="17"/>
  <c r="P374" i="17"/>
  <c r="O374" i="17"/>
  <c r="N374" i="17"/>
  <c r="I374" i="17"/>
  <c r="H374" i="17"/>
  <c r="F374" i="17"/>
  <c r="D374" i="17"/>
  <c r="B374" i="17"/>
  <c r="A374" i="17"/>
  <c r="S373" i="17"/>
  <c r="R373" i="17"/>
  <c r="Q373" i="17"/>
  <c r="P373" i="17"/>
  <c r="O373" i="17"/>
  <c r="N373" i="17"/>
  <c r="I373" i="17"/>
  <c r="H373" i="17"/>
  <c r="F373" i="17"/>
  <c r="D373" i="17"/>
  <c r="B373" i="17"/>
  <c r="A373" i="17"/>
  <c r="S372" i="17"/>
  <c r="R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/>
  <c r="Q371" i="17"/>
  <c r="P371" i="17"/>
  <c r="O371" i="17"/>
  <c r="N371" i="17"/>
  <c r="I371" i="17"/>
  <c r="H371" i="17"/>
  <c r="F371" i="17"/>
  <c r="D371" i="17"/>
  <c r="B371" i="17"/>
  <c r="A371" i="17"/>
  <c r="S370" i="17"/>
  <c r="R370" i="17"/>
  <c r="Q370" i="17"/>
  <c r="P370" i="17"/>
  <c r="O370" i="17"/>
  <c r="N370" i="17"/>
  <c r="I370" i="17"/>
  <c r="H370" i="17"/>
  <c r="F370" i="17"/>
  <c r="D370" i="17"/>
  <c r="B370" i="17"/>
  <c r="A370" i="17"/>
  <c r="S369" i="17"/>
  <c r="R369" i="17"/>
  <c r="Q369" i="17"/>
  <c r="P369" i="17"/>
  <c r="O369" i="17"/>
  <c r="N369" i="17"/>
  <c r="I369" i="17"/>
  <c r="H369" i="17"/>
  <c r="F369" i="17"/>
  <c r="D369" i="17"/>
  <c r="B369" i="17"/>
  <c r="A369" i="17"/>
  <c r="S368" i="17"/>
  <c r="R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/>
  <c r="Q367" i="17"/>
  <c r="P367" i="17"/>
  <c r="O367" i="17"/>
  <c r="N367" i="17"/>
  <c r="I367" i="17"/>
  <c r="H367" i="17"/>
  <c r="F367" i="17"/>
  <c r="D367" i="17"/>
  <c r="B367" i="17"/>
  <c r="A367" i="17"/>
  <c r="S366" i="17"/>
  <c r="R366" i="17"/>
  <c r="Q366" i="17"/>
  <c r="P366" i="17"/>
  <c r="O366" i="17"/>
  <c r="N366" i="17"/>
  <c r="I366" i="17"/>
  <c r="H366" i="17"/>
  <c r="F366" i="17"/>
  <c r="D366" i="17"/>
  <c r="B366" i="17"/>
  <c r="A366" i="17"/>
  <c r="S365" i="17"/>
  <c r="R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R364" i="17" s="1"/>
  <c r="H364" i="17"/>
  <c r="F364" i="17"/>
  <c r="D364" i="17"/>
  <c r="B364" i="17"/>
  <c r="A364" i="17"/>
  <c r="S363" i="17"/>
  <c r="Q363" i="17"/>
  <c r="P363" i="17"/>
  <c r="O363" i="17"/>
  <c r="N363" i="17"/>
  <c r="I363" i="17"/>
  <c r="R363" i="17" s="1"/>
  <c r="H363" i="17"/>
  <c r="F363" i="17"/>
  <c r="D363" i="17"/>
  <c r="B363" i="17"/>
  <c r="A363" i="17"/>
  <c r="S362" i="17"/>
  <c r="Q362" i="17"/>
  <c r="P362" i="17"/>
  <c r="O362" i="17"/>
  <c r="N362" i="17"/>
  <c r="I362" i="17"/>
  <c r="R362" i="17" s="1"/>
  <c r="H362" i="17"/>
  <c r="F362" i="17"/>
  <c r="D362" i="17"/>
  <c r="B362" i="17"/>
  <c r="A362" i="17"/>
  <c r="S361" i="17"/>
  <c r="Q361" i="17"/>
  <c r="P361" i="17"/>
  <c r="O361" i="17"/>
  <c r="N361" i="17"/>
  <c r="I361" i="17"/>
  <c r="R361" i="17" s="1"/>
  <c r="H361" i="17"/>
  <c r="F361" i="17"/>
  <c r="D361" i="17"/>
  <c r="B361" i="17"/>
  <c r="A361" i="17"/>
  <c r="S360" i="17"/>
  <c r="Q360" i="17"/>
  <c r="P360" i="17"/>
  <c r="O360" i="17"/>
  <c r="N360" i="17"/>
  <c r="I360" i="17"/>
  <c r="R360" i="17" s="1"/>
  <c r="H360" i="17"/>
  <c r="F360" i="17"/>
  <c r="D360" i="17"/>
  <c r="B360" i="17"/>
  <c r="A360" i="17"/>
  <c r="S359" i="17"/>
  <c r="Q359" i="17"/>
  <c r="P359" i="17"/>
  <c r="O359" i="17"/>
  <c r="N359" i="17"/>
  <c r="I359" i="17"/>
  <c r="R359" i="17" s="1"/>
  <c r="H359" i="17"/>
  <c r="F359" i="17"/>
  <c r="D359" i="17"/>
  <c r="B359" i="17"/>
  <c r="A359" i="17"/>
  <c r="S358" i="17"/>
  <c r="Q358" i="17"/>
  <c r="P358" i="17"/>
  <c r="O358" i="17"/>
  <c r="N358" i="17"/>
  <c r="I358" i="17"/>
  <c r="R358" i="17" s="1"/>
  <c r="H358" i="17"/>
  <c r="F358" i="17"/>
  <c r="D358" i="17"/>
  <c r="B358" i="17"/>
  <c r="A358" i="17"/>
  <c r="S357" i="17"/>
  <c r="Q357" i="17"/>
  <c r="P357" i="17"/>
  <c r="O357" i="17"/>
  <c r="N357" i="17"/>
  <c r="I357" i="17"/>
  <c r="R357" i="17" s="1"/>
  <c r="H357" i="17"/>
  <c r="F357" i="17"/>
  <c r="D357" i="17"/>
  <c r="B357" i="17"/>
  <c r="A357" i="17"/>
  <c r="S356" i="17"/>
  <c r="Q356" i="17"/>
  <c r="P356" i="17"/>
  <c r="O356" i="17"/>
  <c r="N356" i="17"/>
  <c r="I356" i="17"/>
  <c r="R356" i="17" s="1"/>
  <c r="H356" i="17"/>
  <c r="F356" i="17"/>
  <c r="D356" i="17"/>
  <c r="B356" i="17"/>
  <c r="A356" i="17"/>
  <c r="S355" i="17"/>
  <c r="Q355" i="17"/>
  <c r="P355" i="17"/>
  <c r="O355" i="17"/>
  <c r="N355" i="17"/>
  <c r="I355" i="17"/>
  <c r="R355" i="17" s="1"/>
  <c r="H355" i="17"/>
  <c r="F355" i="17"/>
  <c r="D355" i="17"/>
  <c r="B355" i="17"/>
  <c r="A355" i="17"/>
  <c r="S354" i="17"/>
  <c r="Q354" i="17"/>
  <c r="P354" i="17"/>
  <c r="O354" i="17"/>
  <c r="N354" i="17"/>
  <c r="I354" i="17"/>
  <c r="R354" i="17" s="1"/>
  <c r="H354" i="17"/>
  <c r="F354" i="17"/>
  <c r="D354" i="17"/>
  <c r="B354" i="17"/>
  <c r="A354" i="17"/>
  <c r="S353" i="17"/>
  <c r="Q353" i="17"/>
  <c r="P353" i="17"/>
  <c r="O353" i="17"/>
  <c r="N353" i="17"/>
  <c r="I353" i="17"/>
  <c r="R353" i="17" s="1"/>
  <c r="H353" i="17"/>
  <c r="F353" i="17"/>
  <c r="D353" i="17"/>
  <c r="B353" i="17"/>
  <c r="A353" i="17"/>
  <c r="S352" i="17"/>
  <c r="Q352" i="17"/>
  <c r="P352" i="17"/>
  <c r="O352" i="17"/>
  <c r="N352" i="17"/>
  <c r="I352" i="17"/>
  <c r="R352" i="17" s="1"/>
  <c r="H352" i="17"/>
  <c r="F352" i="17"/>
  <c r="D352" i="17"/>
  <c r="B352" i="17"/>
  <c r="A352" i="17"/>
  <c r="S351" i="17"/>
  <c r="Q351" i="17"/>
  <c r="P351" i="17"/>
  <c r="O351" i="17"/>
  <c r="N351" i="17"/>
  <c r="I351" i="17"/>
  <c r="R351" i="17" s="1"/>
  <c r="H351" i="17"/>
  <c r="F351" i="17"/>
  <c r="D351" i="17"/>
  <c r="B351" i="17"/>
  <c r="A351" i="17"/>
  <c r="S350" i="17"/>
  <c r="Q350" i="17"/>
  <c r="P350" i="17"/>
  <c r="O350" i="17"/>
  <c r="N350" i="17"/>
  <c r="I350" i="17"/>
  <c r="R350" i="17" s="1"/>
  <c r="H350" i="17"/>
  <c r="F350" i="17"/>
  <c r="D350" i="17"/>
  <c r="B350" i="17"/>
  <c r="A350" i="17"/>
  <c r="S349" i="17"/>
  <c r="Q349" i="17"/>
  <c r="P349" i="17"/>
  <c r="O349" i="17"/>
  <c r="N349" i="17"/>
  <c r="I349" i="17"/>
  <c r="R349" i="17" s="1"/>
  <c r="H349" i="17"/>
  <c r="F349" i="17"/>
  <c r="D349" i="17"/>
  <c r="B349" i="17"/>
  <c r="A349" i="17"/>
  <c r="S348" i="17"/>
  <c r="Q348" i="17"/>
  <c r="P348" i="17"/>
  <c r="O348" i="17"/>
  <c r="N348" i="17"/>
  <c r="I348" i="17"/>
  <c r="R348" i="17" s="1"/>
  <c r="H348" i="17"/>
  <c r="F348" i="17"/>
  <c r="D348" i="17"/>
  <c r="B348" i="17"/>
  <c r="A348" i="17"/>
  <c r="S347" i="17"/>
  <c r="Q347" i="17"/>
  <c r="P347" i="17"/>
  <c r="O347" i="17"/>
  <c r="N347" i="17"/>
  <c r="I347" i="17"/>
  <c r="R347" i="17" s="1"/>
  <c r="H347" i="17"/>
  <c r="F347" i="17"/>
  <c r="D347" i="17"/>
  <c r="B347" i="17"/>
  <c r="A347" i="17"/>
  <c r="S346" i="17"/>
  <c r="Q346" i="17"/>
  <c r="P346" i="17"/>
  <c r="O346" i="17"/>
  <c r="N346" i="17"/>
  <c r="I346" i="17"/>
  <c r="R346" i="17" s="1"/>
  <c r="H346" i="17"/>
  <c r="F346" i="17"/>
  <c r="D346" i="17"/>
  <c r="B346" i="17"/>
  <c r="A346" i="17"/>
  <c r="S345" i="17"/>
  <c r="Q345" i="17"/>
  <c r="P345" i="17"/>
  <c r="O345" i="17"/>
  <c r="N345" i="17"/>
  <c r="I345" i="17"/>
  <c r="R345" i="17" s="1"/>
  <c r="H345" i="17"/>
  <c r="F345" i="17"/>
  <c r="D345" i="17"/>
  <c r="B345" i="17"/>
  <c r="A345" i="17"/>
  <c r="S344" i="17"/>
  <c r="Q344" i="17"/>
  <c r="P344" i="17"/>
  <c r="O344" i="17"/>
  <c r="N344" i="17"/>
  <c r="I344" i="17"/>
  <c r="R344" i="17" s="1"/>
  <c r="H344" i="17"/>
  <c r="F344" i="17"/>
  <c r="D344" i="17"/>
  <c r="B344" i="17"/>
  <c r="A344" i="17"/>
  <c r="S343" i="17"/>
  <c r="Q343" i="17"/>
  <c r="P343" i="17"/>
  <c r="O343" i="17"/>
  <c r="N343" i="17"/>
  <c r="I343" i="17"/>
  <c r="R343" i="17" s="1"/>
  <c r="H343" i="17"/>
  <c r="F343" i="17"/>
  <c r="D343" i="17"/>
  <c r="B343" i="17"/>
  <c r="A343" i="17"/>
  <c r="S342" i="17"/>
  <c r="Q342" i="17"/>
  <c r="P342" i="17"/>
  <c r="O342" i="17"/>
  <c r="N342" i="17"/>
  <c r="I342" i="17"/>
  <c r="R342" i="17" s="1"/>
  <c r="H342" i="17"/>
  <c r="F342" i="17"/>
  <c r="D342" i="17"/>
  <c r="B342" i="17"/>
  <c r="A342" i="17"/>
  <c r="S341" i="17"/>
  <c r="Q341" i="17"/>
  <c r="P341" i="17"/>
  <c r="O341" i="17"/>
  <c r="N341" i="17"/>
  <c r="I341" i="17"/>
  <c r="R341" i="17" s="1"/>
  <c r="H341" i="17"/>
  <c r="F341" i="17"/>
  <c r="D341" i="17"/>
  <c r="B341" i="17"/>
  <c r="A341" i="17"/>
  <c r="S340" i="17"/>
  <c r="Q340" i="17"/>
  <c r="P340" i="17"/>
  <c r="O340" i="17"/>
  <c r="N340" i="17"/>
  <c r="I340" i="17"/>
  <c r="R340" i="17" s="1"/>
  <c r="H340" i="17"/>
  <c r="F340" i="17"/>
  <c r="D340" i="17"/>
  <c r="B340" i="17"/>
  <c r="A340" i="17"/>
  <c r="S339" i="17"/>
  <c r="Q339" i="17"/>
  <c r="P339" i="17"/>
  <c r="O339" i="17"/>
  <c r="N339" i="17"/>
  <c r="I339" i="17"/>
  <c r="R339" i="17" s="1"/>
  <c r="H339" i="17"/>
  <c r="F339" i="17"/>
  <c r="D339" i="17"/>
  <c r="B339" i="17"/>
  <c r="A339" i="17"/>
  <c r="S338" i="17"/>
  <c r="Q338" i="17"/>
  <c r="P338" i="17"/>
  <c r="O338" i="17"/>
  <c r="N338" i="17"/>
  <c r="I338" i="17"/>
  <c r="R338" i="17" s="1"/>
  <c r="H338" i="17"/>
  <c r="F338" i="17"/>
  <c r="D338" i="17"/>
  <c r="B338" i="17"/>
  <c r="A338" i="17"/>
  <c r="S337" i="17"/>
  <c r="Q337" i="17"/>
  <c r="P337" i="17"/>
  <c r="O337" i="17"/>
  <c r="N337" i="17"/>
  <c r="I337" i="17"/>
  <c r="R337" i="17" s="1"/>
  <c r="H337" i="17"/>
  <c r="F337" i="17"/>
  <c r="D337" i="17"/>
  <c r="B337" i="17"/>
  <c r="A337" i="17"/>
  <c r="S336" i="17"/>
  <c r="Q336" i="17"/>
  <c r="P336" i="17"/>
  <c r="O336" i="17"/>
  <c r="N336" i="17"/>
  <c r="I336" i="17"/>
  <c r="R336" i="17" s="1"/>
  <c r="H336" i="17"/>
  <c r="F336" i="17"/>
  <c r="D336" i="17"/>
  <c r="B336" i="17"/>
  <c r="A336" i="17"/>
  <c r="S335" i="17"/>
  <c r="Q335" i="17"/>
  <c r="P335" i="17"/>
  <c r="O335" i="17"/>
  <c r="N335" i="17"/>
  <c r="I335" i="17"/>
  <c r="R335" i="17" s="1"/>
  <c r="H335" i="17"/>
  <c r="F335" i="17"/>
  <c r="D335" i="17"/>
  <c r="B335" i="17"/>
  <c r="A335" i="17"/>
  <c r="S334" i="17"/>
  <c r="Q334" i="17"/>
  <c r="P334" i="17"/>
  <c r="O334" i="17"/>
  <c r="N334" i="17"/>
  <c r="I334" i="17"/>
  <c r="R334" i="17" s="1"/>
  <c r="H334" i="17"/>
  <c r="F334" i="17"/>
  <c r="D334" i="17"/>
  <c r="B334" i="17"/>
  <c r="A334" i="17"/>
  <c r="S333" i="17"/>
  <c r="Q333" i="17"/>
  <c r="P333" i="17"/>
  <c r="O333" i="17"/>
  <c r="N333" i="17"/>
  <c r="I333" i="17"/>
  <c r="R333" i="17" s="1"/>
  <c r="H333" i="17"/>
  <c r="F333" i="17"/>
  <c r="D333" i="17"/>
  <c r="B333" i="17"/>
  <c r="A333" i="17"/>
  <c r="S332" i="17"/>
  <c r="Q332" i="17"/>
  <c r="P332" i="17"/>
  <c r="O332" i="17"/>
  <c r="N332" i="17"/>
  <c r="I332" i="17"/>
  <c r="R332" i="17" s="1"/>
  <c r="H332" i="17"/>
  <c r="F332" i="17"/>
  <c r="D332" i="17"/>
  <c r="B332" i="17"/>
  <c r="A332" i="17"/>
  <c r="S331" i="17"/>
  <c r="Q331" i="17"/>
  <c r="P331" i="17"/>
  <c r="O331" i="17"/>
  <c r="N331" i="17"/>
  <c r="I331" i="17"/>
  <c r="R331" i="17" s="1"/>
  <c r="H331" i="17"/>
  <c r="F331" i="17"/>
  <c r="D331" i="17"/>
  <c r="B331" i="17"/>
  <c r="A331" i="17"/>
  <c r="S330" i="17"/>
  <c r="Q330" i="17"/>
  <c r="P330" i="17"/>
  <c r="O330" i="17"/>
  <c r="N330" i="17"/>
  <c r="I330" i="17"/>
  <c r="R330" i="17" s="1"/>
  <c r="H330" i="17"/>
  <c r="F330" i="17"/>
  <c r="D330" i="17"/>
  <c r="B330" i="17"/>
  <c r="A330" i="17"/>
  <c r="S329" i="17"/>
  <c r="Q329" i="17"/>
  <c r="P329" i="17"/>
  <c r="O329" i="17"/>
  <c r="N329" i="17"/>
  <c r="I329" i="17"/>
  <c r="R329" i="17" s="1"/>
  <c r="H329" i="17"/>
  <c r="F329" i="17"/>
  <c r="D329" i="17"/>
  <c r="B329" i="17"/>
  <c r="A329" i="17"/>
  <c r="S328" i="17"/>
  <c r="Q328" i="17"/>
  <c r="P328" i="17"/>
  <c r="O328" i="17"/>
  <c r="N328" i="17"/>
  <c r="I328" i="17"/>
  <c r="R328" i="17" s="1"/>
  <c r="H328" i="17"/>
  <c r="F328" i="17"/>
  <c r="D328" i="17"/>
  <c r="B328" i="17"/>
  <c r="A328" i="17"/>
  <c r="S327" i="17"/>
  <c r="Q327" i="17"/>
  <c r="P327" i="17"/>
  <c r="O327" i="17"/>
  <c r="N327" i="17"/>
  <c r="I327" i="17"/>
  <c r="R327" i="17" s="1"/>
  <c r="H327" i="17"/>
  <c r="F327" i="17"/>
  <c r="D327" i="17"/>
  <c r="B327" i="17"/>
  <c r="A327" i="17"/>
  <c r="S326" i="17"/>
  <c r="Q326" i="17"/>
  <c r="P326" i="17"/>
  <c r="O326" i="17"/>
  <c r="N326" i="17"/>
  <c r="I326" i="17"/>
  <c r="R326" i="17" s="1"/>
  <c r="H326" i="17"/>
  <c r="F326" i="17"/>
  <c r="D326" i="17"/>
  <c r="B326" i="17"/>
  <c r="A326" i="17"/>
  <c r="S325" i="17"/>
  <c r="Q325" i="17"/>
  <c r="P325" i="17"/>
  <c r="O325" i="17"/>
  <c r="N325" i="17"/>
  <c r="I325" i="17"/>
  <c r="R325" i="17" s="1"/>
  <c r="H325" i="17"/>
  <c r="F325" i="17"/>
  <c r="D325" i="17"/>
  <c r="B325" i="17"/>
  <c r="A325" i="17"/>
  <c r="S324" i="17"/>
  <c r="Q324" i="17"/>
  <c r="P324" i="17"/>
  <c r="O324" i="17"/>
  <c r="N324" i="17"/>
  <c r="I324" i="17"/>
  <c r="R324" i="17" s="1"/>
  <c r="H324" i="17"/>
  <c r="F324" i="17"/>
  <c r="D324" i="17"/>
  <c r="B324" i="17"/>
  <c r="A324" i="17"/>
  <c r="S323" i="17"/>
  <c r="Q323" i="17"/>
  <c r="P323" i="17"/>
  <c r="O323" i="17"/>
  <c r="N323" i="17"/>
  <c r="I323" i="17"/>
  <c r="R323" i="17" s="1"/>
  <c r="H323" i="17"/>
  <c r="F323" i="17"/>
  <c r="D323" i="17"/>
  <c r="B323" i="17"/>
  <c r="A323" i="17"/>
  <c r="S322" i="17"/>
  <c r="Q322" i="17"/>
  <c r="P322" i="17"/>
  <c r="O322" i="17"/>
  <c r="N322" i="17"/>
  <c r="I322" i="17"/>
  <c r="R322" i="17" s="1"/>
  <c r="H322" i="17"/>
  <c r="F322" i="17"/>
  <c r="D322" i="17"/>
  <c r="B322" i="17"/>
  <c r="A322" i="17"/>
  <c r="S321" i="17"/>
  <c r="Q321" i="17"/>
  <c r="P321" i="17"/>
  <c r="O321" i="17"/>
  <c r="N321" i="17"/>
  <c r="I321" i="17"/>
  <c r="R321" i="17" s="1"/>
  <c r="H321" i="17"/>
  <c r="F321" i="17"/>
  <c r="D321" i="17"/>
  <c r="B321" i="17"/>
  <c r="A321" i="17"/>
  <c r="S320" i="17"/>
  <c r="Q320" i="17"/>
  <c r="P320" i="17"/>
  <c r="O320" i="17"/>
  <c r="N320" i="17"/>
  <c r="I320" i="17"/>
  <c r="R320" i="17" s="1"/>
  <c r="H320" i="17"/>
  <c r="F320" i="17"/>
  <c r="D320" i="17"/>
  <c r="B320" i="17"/>
  <c r="A320" i="17"/>
  <c r="S319" i="17"/>
  <c r="Q319" i="17"/>
  <c r="P319" i="17"/>
  <c r="O319" i="17"/>
  <c r="N319" i="17"/>
  <c r="I319" i="17"/>
  <c r="R319" i="17" s="1"/>
  <c r="H319" i="17"/>
  <c r="F319" i="17"/>
  <c r="D319" i="17"/>
  <c r="B319" i="17"/>
  <c r="A319" i="17"/>
  <c r="S318" i="17"/>
  <c r="Q318" i="17"/>
  <c r="P318" i="17"/>
  <c r="O318" i="17"/>
  <c r="N318" i="17"/>
  <c r="I318" i="17"/>
  <c r="R318" i="17" s="1"/>
  <c r="H318" i="17"/>
  <c r="F318" i="17"/>
  <c r="D318" i="17"/>
  <c r="B318" i="17"/>
  <c r="A318" i="17"/>
  <c r="S317" i="17"/>
  <c r="Q317" i="17"/>
  <c r="P317" i="17"/>
  <c r="O317" i="17"/>
  <c r="N317" i="17"/>
  <c r="I317" i="17"/>
  <c r="R317" i="17" s="1"/>
  <c r="H317" i="17"/>
  <c r="F317" i="17"/>
  <c r="D317" i="17"/>
  <c r="B317" i="17"/>
  <c r="A317" i="17"/>
  <c r="S316" i="17"/>
  <c r="Q316" i="17"/>
  <c r="P316" i="17"/>
  <c r="O316" i="17"/>
  <c r="N316" i="17"/>
  <c r="I316" i="17"/>
  <c r="R316" i="17" s="1"/>
  <c r="H316" i="17"/>
  <c r="F316" i="17"/>
  <c r="D316" i="17"/>
  <c r="B316" i="17"/>
  <c r="A316" i="17"/>
  <c r="S315" i="17"/>
  <c r="Q315" i="17"/>
  <c r="P315" i="17"/>
  <c r="O315" i="17"/>
  <c r="N315" i="17"/>
  <c r="I315" i="17"/>
  <c r="R315" i="17" s="1"/>
  <c r="H315" i="17"/>
  <c r="F315" i="17"/>
  <c r="D315" i="17"/>
  <c r="B315" i="17"/>
  <c r="A315" i="17"/>
  <c r="S314" i="17"/>
  <c r="Q314" i="17"/>
  <c r="P314" i="17"/>
  <c r="O314" i="17"/>
  <c r="N314" i="17"/>
  <c r="I314" i="17"/>
  <c r="R314" i="17" s="1"/>
  <c r="H314" i="17"/>
  <c r="F314" i="17"/>
  <c r="D314" i="17"/>
  <c r="B314" i="17"/>
  <c r="A314" i="17"/>
  <c r="S313" i="17"/>
  <c r="Q313" i="17"/>
  <c r="P313" i="17"/>
  <c r="O313" i="17"/>
  <c r="N313" i="17"/>
  <c r="I313" i="17"/>
  <c r="R313" i="17" s="1"/>
  <c r="H313" i="17"/>
  <c r="F313" i="17"/>
  <c r="D313" i="17"/>
  <c r="B313" i="17"/>
  <c r="A313" i="17"/>
  <c r="S312" i="17"/>
  <c r="Q312" i="17"/>
  <c r="P312" i="17"/>
  <c r="O312" i="17"/>
  <c r="N312" i="17"/>
  <c r="I312" i="17"/>
  <c r="R312" i="17" s="1"/>
  <c r="H312" i="17"/>
  <c r="F312" i="17"/>
  <c r="D312" i="17"/>
  <c r="B312" i="17"/>
  <c r="A312" i="17"/>
  <c r="S311" i="17"/>
  <c r="Q311" i="17"/>
  <c r="P311" i="17"/>
  <c r="O311" i="17"/>
  <c r="N311" i="17"/>
  <c r="I311" i="17"/>
  <c r="R311" i="17" s="1"/>
  <c r="H311" i="17"/>
  <c r="F311" i="17"/>
  <c r="D311" i="17"/>
  <c r="B311" i="17"/>
  <c r="A311" i="17"/>
  <c r="S310" i="17"/>
  <c r="Q310" i="17"/>
  <c r="P310" i="17"/>
  <c r="O310" i="17"/>
  <c r="N310" i="17"/>
  <c r="I310" i="17"/>
  <c r="R310" i="17" s="1"/>
  <c r="H310" i="17"/>
  <c r="F310" i="17"/>
  <c r="D310" i="17"/>
  <c r="B310" i="17"/>
  <c r="A310" i="17"/>
  <c r="S309" i="17"/>
  <c r="Q309" i="17"/>
  <c r="P309" i="17"/>
  <c r="O309" i="17"/>
  <c r="N309" i="17"/>
  <c r="I309" i="17"/>
  <c r="R309" i="17" s="1"/>
  <c r="H309" i="17"/>
  <c r="F309" i="17"/>
  <c r="D309" i="17"/>
  <c r="B309" i="17"/>
  <c r="A309" i="17"/>
  <c r="S308" i="17"/>
  <c r="Q308" i="17"/>
  <c r="P308" i="17"/>
  <c r="O308" i="17"/>
  <c r="N308" i="17"/>
  <c r="I308" i="17"/>
  <c r="R308" i="17" s="1"/>
  <c r="H308" i="17"/>
  <c r="F308" i="17"/>
  <c r="D308" i="17"/>
  <c r="B308" i="17"/>
  <c r="A308" i="17"/>
  <c r="S307" i="17"/>
  <c r="Q307" i="17"/>
  <c r="P307" i="17"/>
  <c r="O307" i="17"/>
  <c r="N307" i="17"/>
  <c r="I307" i="17"/>
  <c r="R307" i="17" s="1"/>
  <c r="H307" i="17"/>
  <c r="F307" i="17"/>
  <c r="D307" i="17"/>
  <c r="B307" i="17"/>
  <c r="A307" i="17"/>
  <c r="S306" i="17"/>
  <c r="Q306" i="17"/>
  <c r="P306" i="17"/>
  <c r="O306" i="17"/>
  <c r="N306" i="17"/>
  <c r="I306" i="17"/>
  <c r="R306" i="17" s="1"/>
  <c r="H306" i="17"/>
  <c r="F306" i="17"/>
  <c r="D306" i="17"/>
  <c r="B306" i="17"/>
  <c r="A306" i="17"/>
  <c r="S305" i="17"/>
  <c r="Q305" i="17"/>
  <c r="P305" i="17"/>
  <c r="O305" i="17"/>
  <c r="N305" i="17"/>
  <c r="I305" i="17"/>
  <c r="R305" i="17" s="1"/>
  <c r="H305" i="17"/>
  <c r="F305" i="17"/>
  <c r="D305" i="17"/>
  <c r="B305" i="17"/>
  <c r="A305" i="17"/>
  <c r="S304" i="17"/>
  <c r="Q304" i="17"/>
  <c r="P304" i="17"/>
  <c r="O304" i="17"/>
  <c r="N304" i="17"/>
  <c r="I304" i="17"/>
  <c r="R304" i="17" s="1"/>
  <c r="H304" i="17"/>
  <c r="F304" i="17"/>
  <c r="D304" i="17"/>
  <c r="B304" i="17"/>
  <c r="A304" i="17"/>
  <c r="S303" i="17"/>
  <c r="Q303" i="17"/>
  <c r="P303" i="17"/>
  <c r="O303" i="17"/>
  <c r="N303" i="17"/>
  <c r="I303" i="17"/>
  <c r="R303" i="17" s="1"/>
  <c r="H303" i="17"/>
  <c r="F303" i="17"/>
  <c r="D303" i="17"/>
  <c r="B303" i="17"/>
  <c r="A303" i="17"/>
  <c r="S302" i="17"/>
  <c r="Q302" i="17"/>
  <c r="P302" i="17"/>
  <c r="O302" i="17"/>
  <c r="N302" i="17"/>
  <c r="I302" i="17"/>
  <c r="R302" i="17" s="1"/>
  <c r="H302" i="17"/>
  <c r="F302" i="17"/>
  <c r="D302" i="17"/>
  <c r="B302" i="17"/>
  <c r="A302" i="17"/>
  <c r="S301" i="17"/>
  <c r="Q301" i="17"/>
  <c r="P301" i="17"/>
  <c r="O301" i="17"/>
  <c r="N301" i="17"/>
  <c r="I301" i="17"/>
  <c r="R301" i="17" s="1"/>
  <c r="H301" i="17"/>
  <c r="F301" i="17"/>
  <c r="D301" i="17"/>
  <c r="B301" i="17"/>
  <c r="A301" i="17"/>
  <c r="S300" i="17"/>
  <c r="Q300" i="17"/>
  <c r="P300" i="17"/>
  <c r="O300" i="17"/>
  <c r="N300" i="17"/>
  <c r="I300" i="17"/>
  <c r="R300" i="17" s="1"/>
  <c r="H300" i="17"/>
  <c r="F300" i="17"/>
  <c r="D300" i="17"/>
  <c r="B300" i="17"/>
  <c r="A300" i="17"/>
  <c r="S299" i="17"/>
  <c r="Q299" i="17"/>
  <c r="P299" i="17"/>
  <c r="O299" i="17"/>
  <c r="N299" i="17"/>
  <c r="I299" i="17"/>
  <c r="R299" i="17" s="1"/>
  <c r="H299" i="17"/>
  <c r="F299" i="17"/>
  <c r="D299" i="17"/>
  <c r="B299" i="17"/>
  <c r="A299" i="17"/>
  <c r="S298" i="17"/>
  <c r="Q298" i="17"/>
  <c r="P298" i="17"/>
  <c r="O298" i="17"/>
  <c r="N298" i="17"/>
  <c r="I298" i="17"/>
  <c r="R298" i="17" s="1"/>
  <c r="H298" i="17"/>
  <c r="F298" i="17"/>
  <c r="D298" i="17"/>
  <c r="B298" i="17"/>
  <c r="A298" i="17"/>
  <c r="S297" i="17"/>
  <c r="Q297" i="17"/>
  <c r="P297" i="17"/>
  <c r="O297" i="17"/>
  <c r="N297" i="17"/>
  <c r="I297" i="17"/>
  <c r="R297" i="17" s="1"/>
  <c r="H297" i="17"/>
  <c r="F297" i="17"/>
  <c r="D297" i="17"/>
  <c r="B297" i="17"/>
  <c r="A297" i="17"/>
  <c r="S296" i="17"/>
  <c r="Q296" i="17"/>
  <c r="P296" i="17"/>
  <c r="O296" i="17"/>
  <c r="N296" i="17"/>
  <c r="I296" i="17"/>
  <c r="R296" i="17" s="1"/>
  <c r="H296" i="17"/>
  <c r="F296" i="17"/>
  <c r="D296" i="17"/>
  <c r="B296" i="17"/>
  <c r="A296" i="17"/>
  <c r="S295" i="17"/>
  <c r="Q295" i="17"/>
  <c r="P295" i="17"/>
  <c r="O295" i="17"/>
  <c r="N295" i="17"/>
  <c r="I295" i="17"/>
  <c r="R295" i="17" s="1"/>
  <c r="H295" i="17"/>
  <c r="F295" i="17"/>
  <c r="D295" i="17"/>
  <c r="B295" i="17"/>
  <c r="A295" i="17"/>
  <c r="S294" i="17"/>
  <c r="Q294" i="17"/>
  <c r="P294" i="17"/>
  <c r="O294" i="17"/>
  <c r="N294" i="17"/>
  <c r="I294" i="17"/>
  <c r="R294" i="17" s="1"/>
  <c r="H294" i="17"/>
  <c r="F294" i="17"/>
  <c r="D294" i="17"/>
  <c r="B294" i="17"/>
  <c r="A294" i="17"/>
  <c r="S293" i="17"/>
  <c r="Q293" i="17"/>
  <c r="P293" i="17"/>
  <c r="O293" i="17"/>
  <c r="N293" i="17"/>
  <c r="I293" i="17"/>
  <c r="R293" i="17" s="1"/>
  <c r="H293" i="17"/>
  <c r="F293" i="17"/>
  <c r="D293" i="17"/>
  <c r="B293" i="17"/>
  <c r="A293" i="17"/>
  <c r="S292" i="17"/>
  <c r="Q292" i="17"/>
  <c r="P292" i="17"/>
  <c r="O292" i="17"/>
  <c r="N292" i="17"/>
  <c r="I292" i="17"/>
  <c r="R292" i="17" s="1"/>
  <c r="H292" i="17"/>
  <c r="F292" i="17"/>
  <c r="D292" i="17"/>
  <c r="B292" i="17"/>
  <c r="A292" i="17"/>
  <c r="S291" i="17"/>
  <c r="Q291" i="17"/>
  <c r="P291" i="17"/>
  <c r="O291" i="17"/>
  <c r="N291" i="17"/>
  <c r="I291" i="17"/>
  <c r="R291" i="17" s="1"/>
  <c r="H291" i="17"/>
  <c r="F291" i="17"/>
  <c r="D291" i="17"/>
  <c r="B291" i="17"/>
  <c r="A291" i="17"/>
  <c r="S290" i="17"/>
  <c r="Q290" i="17"/>
  <c r="P290" i="17"/>
  <c r="O290" i="17"/>
  <c r="N290" i="17"/>
  <c r="I290" i="17"/>
  <c r="R290" i="17" s="1"/>
  <c r="H290" i="17"/>
  <c r="F290" i="17"/>
  <c r="D290" i="17"/>
  <c r="B290" i="17"/>
  <c r="A290" i="17"/>
  <c r="S289" i="17"/>
  <c r="Q289" i="17"/>
  <c r="P289" i="17"/>
  <c r="O289" i="17"/>
  <c r="N289" i="17"/>
  <c r="I289" i="17"/>
  <c r="R289" i="17" s="1"/>
  <c r="H289" i="17"/>
  <c r="F289" i="17"/>
  <c r="D289" i="17"/>
  <c r="B289" i="17"/>
  <c r="A289" i="17"/>
  <c r="S288" i="17"/>
  <c r="Q288" i="17"/>
  <c r="P288" i="17"/>
  <c r="O288" i="17"/>
  <c r="N288" i="17"/>
  <c r="I288" i="17"/>
  <c r="R288" i="17" s="1"/>
  <c r="H288" i="17"/>
  <c r="F288" i="17"/>
  <c r="D288" i="17"/>
  <c r="B288" i="17"/>
  <c r="A288" i="17"/>
  <c r="S287" i="17"/>
  <c r="Q287" i="17"/>
  <c r="P287" i="17"/>
  <c r="O287" i="17"/>
  <c r="N287" i="17"/>
  <c r="I287" i="17"/>
  <c r="R287" i="17" s="1"/>
  <c r="H287" i="17"/>
  <c r="F287" i="17"/>
  <c r="D287" i="17"/>
  <c r="B287" i="17"/>
  <c r="A287" i="17"/>
  <c r="S286" i="17"/>
  <c r="Q286" i="17"/>
  <c r="P286" i="17"/>
  <c r="O286" i="17"/>
  <c r="N286" i="17"/>
  <c r="I286" i="17"/>
  <c r="R286" i="17" s="1"/>
  <c r="H286" i="17"/>
  <c r="F286" i="17"/>
  <c r="D286" i="17"/>
  <c r="B286" i="17"/>
  <c r="A286" i="17"/>
  <c r="S285" i="17"/>
  <c r="Q285" i="17"/>
  <c r="P285" i="17"/>
  <c r="O285" i="17"/>
  <c r="N285" i="17"/>
  <c r="I285" i="17"/>
  <c r="R285" i="17" s="1"/>
  <c r="H285" i="17"/>
  <c r="F285" i="17"/>
  <c r="D285" i="17"/>
  <c r="B285" i="17"/>
  <c r="A285" i="17"/>
  <c r="S284" i="17"/>
  <c r="Q284" i="17"/>
  <c r="P284" i="17"/>
  <c r="O284" i="17"/>
  <c r="N284" i="17"/>
  <c r="I284" i="17"/>
  <c r="R284" i="17" s="1"/>
  <c r="H284" i="17"/>
  <c r="F284" i="17"/>
  <c r="D284" i="17"/>
  <c r="B284" i="17"/>
  <c r="A284" i="17"/>
  <c r="S283" i="17"/>
  <c r="Q283" i="17"/>
  <c r="P283" i="17"/>
  <c r="O283" i="17"/>
  <c r="N283" i="17"/>
  <c r="I283" i="17"/>
  <c r="R283" i="17" s="1"/>
  <c r="H283" i="17"/>
  <c r="F283" i="17"/>
  <c r="D283" i="17"/>
  <c r="B283" i="17"/>
  <c r="A283" i="17"/>
  <c r="S282" i="17"/>
  <c r="Q282" i="17"/>
  <c r="P282" i="17"/>
  <c r="O282" i="17"/>
  <c r="N282" i="17"/>
  <c r="I282" i="17"/>
  <c r="R282" i="17" s="1"/>
  <c r="H282" i="17"/>
  <c r="F282" i="17"/>
  <c r="D282" i="17"/>
  <c r="B282" i="17"/>
  <c r="A282" i="17"/>
  <c r="S281" i="17"/>
  <c r="Q281" i="17"/>
  <c r="P281" i="17"/>
  <c r="O281" i="17"/>
  <c r="N281" i="17"/>
  <c r="I281" i="17"/>
  <c r="R281" i="17" s="1"/>
  <c r="H281" i="17"/>
  <c r="F281" i="17"/>
  <c r="D281" i="17"/>
  <c r="B281" i="17"/>
  <c r="A281" i="17"/>
  <c r="S280" i="17"/>
  <c r="Q280" i="17"/>
  <c r="P280" i="17"/>
  <c r="O280" i="17"/>
  <c r="N280" i="17"/>
  <c r="I280" i="17"/>
  <c r="R280" i="17" s="1"/>
  <c r="H280" i="17"/>
  <c r="F280" i="17"/>
  <c r="D280" i="17"/>
  <c r="B280" i="17"/>
  <c r="A280" i="17"/>
  <c r="S279" i="17"/>
  <c r="Q279" i="17"/>
  <c r="P279" i="17"/>
  <c r="O279" i="17"/>
  <c r="N279" i="17"/>
  <c r="I279" i="17"/>
  <c r="R279" i="17" s="1"/>
  <c r="H279" i="17"/>
  <c r="F279" i="17"/>
  <c r="D279" i="17"/>
  <c r="B279" i="17"/>
  <c r="A279" i="17"/>
  <c r="S278" i="17"/>
  <c r="Q278" i="17"/>
  <c r="P278" i="17"/>
  <c r="O278" i="17"/>
  <c r="N278" i="17"/>
  <c r="I278" i="17"/>
  <c r="R278" i="17" s="1"/>
  <c r="H278" i="17"/>
  <c r="F278" i="17"/>
  <c r="D278" i="17"/>
  <c r="B278" i="17"/>
  <c r="A278" i="17"/>
  <c r="S277" i="17"/>
  <c r="Q277" i="17"/>
  <c r="P277" i="17"/>
  <c r="O277" i="17"/>
  <c r="N277" i="17"/>
  <c r="I277" i="17"/>
  <c r="R277" i="17" s="1"/>
  <c r="H277" i="17"/>
  <c r="F277" i="17"/>
  <c r="D277" i="17"/>
  <c r="B277" i="17"/>
  <c r="A277" i="17"/>
  <c r="S276" i="17"/>
  <c r="Q276" i="17"/>
  <c r="P276" i="17"/>
  <c r="O276" i="17"/>
  <c r="N276" i="17"/>
  <c r="I276" i="17"/>
  <c r="R276" i="17" s="1"/>
  <c r="H276" i="17"/>
  <c r="F276" i="17"/>
  <c r="D276" i="17"/>
  <c r="B276" i="17"/>
  <c r="A276" i="17"/>
  <c r="S275" i="17"/>
  <c r="Q275" i="17"/>
  <c r="P275" i="17"/>
  <c r="O275" i="17"/>
  <c r="N275" i="17"/>
  <c r="I275" i="17"/>
  <c r="R275" i="17" s="1"/>
  <c r="H275" i="17"/>
  <c r="F275" i="17"/>
  <c r="D275" i="17"/>
  <c r="B275" i="17"/>
  <c r="A275" i="17"/>
  <c r="S274" i="17"/>
  <c r="Q274" i="17"/>
  <c r="P274" i="17"/>
  <c r="O274" i="17"/>
  <c r="N274" i="17"/>
  <c r="I274" i="17"/>
  <c r="R274" i="17" s="1"/>
  <c r="H274" i="17"/>
  <c r="F274" i="17"/>
  <c r="D274" i="17"/>
  <c r="B274" i="17"/>
  <c r="A274" i="17"/>
  <c r="S273" i="17"/>
  <c r="Q273" i="17"/>
  <c r="P273" i="17"/>
  <c r="O273" i="17"/>
  <c r="N273" i="17"/>
  <c r="I273" i="17"/>
  <c r="R273" i="17" s="1"/>
  <c r="H273" i="17"/>
  <c r="F273" i="17"/>
  <c r="D273" i="17"/>
  <c r="B273" i="17"/>
  <c r="A273" i="17"/>
  <c r="S272" i="17"/>
  <c r="Q272" i="17"/>
  <c r="P272" i="17"/>
  <c r="O272" i="17"/>
  <c r="N272" i="17"/>
  <c r="I272" i="17"/>
  <c r="R272" i="17" s="1"/>
  <c r="H272" i="17"/>
  <c r="F272" i="17"/>
  <c r="D272" i="17"/>
  <c r="B272" i="17"/>
  <c r="A272" i="17"/>
  <c r="S271" i="17"/>
  <c r="Q271" i="17"/>
  <c r="P271" i="17"/>
  <c r="O271" i="17"/>
  <c r="N271" i="17"/>
  <c r="I271" i="17"/>
  <c r="R271" i="17" s="1"/>
  <c r="H271" i="17"/>
  <c r="F271" i="17"/>
  <c r="D271" i="17"/>
  <c r="B271" i="17"/>
  <c r="A271" i="17"/>
  <c r="S270" i="17"/>
  <c r="Q270" i="17"/>
  <c r="P270" i="17"/>
  <c r="O270" i="17"/>
  <c r="N270" i="17"/>
  <c r="I270" i="17"/>
  <c r="R270" i="17" s="1"/>
  <c r="H270" i="17"/>
  <c r="F270" i="17"/>
  <c r="D270" i="17"/>
  <c r="B270" i="17"/>
  <c r="A270" i="17"/>
  <c r="S269" i="17"/>
  <c r="Q269" i="17"/>
  <c r="P269" i="17"/>
  <c r="O269" i="17"/>
  <c r="N269" i="17"/>
  <c r="I269" i="17"/>
  <c r="R269" i="17" s="1"/>
  <c r="H269" i="17"/>
  <c r="F269" i="17"/>
  <c r="D269" i="17"/>
  <c r="B269" i="17"/>
  <c r="A269" i="17"/>
  <c r="S268" i="17"/>
  <c r="Q268" i="17"/>
  <c r="P268" i="17"/>
  <c r="O268" i="17"/>
  <c r="N268" i="17"/>
  <c r="I268" i="17"/>
  <c r="R268" i="17" s="1"/>
  <c r="H268" i="17"/>
  <c r="F268" i="17"/>
  <c r="D268" i="17"/>
  <c r="B268" i="17"/>
  <c r="A268" i="17"/>
  <c r="S267" i="17"/>
  <c r="Q267" i="17"/>
  <c r="P267" i="17"/>
  <c r="O267" i="17"/>
  <c r="N267" i="17"/>
  <c r="I267" i="17"/>
  <c r="R267" i="17" s="1"/>
  <c r="H267" i="17"/>
  <c r="F267" i="17"/>
  <c r="D267" i="17"/>
  <c r="B267" i="17"/>
  <c r="A267" i="17"/>
  <c r="S266" i="17"/>
  <c r="Q266" i="17"/>
  <c r="P266" i="17"/>
  <c r="O266" i="17"/>
  <c r="N266" i="17"/>
  <c r="I266" i="17"/>
  <c r="R266" i="17" s="1"/>
  <c r="H266" i="17"/>
  <c r="F266" i="17"/>
  <c r="D266" i="17"/>
  <c r="B266" i="17"/>
  <c r="A266" i="17"/>
  <c r="S265" i="17"/>
  <c r="Q265" i="17"/>
  <c r="P265" i="17"/>
  <c r="O265" i="17"/>
  <c r="N265" i="17"/>
  <c r="I265" i="17"/>
  <c r="R265" i="17" s="1"/>
  <c r="H265" i="17"/>
  <c r="F265" i="17"/>
  <c r="D265" i="17"/>
  <c r="B265" i="17"/>
  <c r="A265" i="17"/>
  <c r="S264" i="17"/>
  <c r="Q264" i="17"/>
  <c r="P264" i="17"/>
  <c r="O264" i="17"/>
  <c r="N264" i="17"/>
  <c r="I264" i="17"/>
  <c r="R264" i="17" s="1"/>
  <c r="H264" i="17"/>
  <c r="F264" i="17"/>
  <c r="D264" i="17"/>
  <c r="B264" i="17"/>
  <c r="A264" i="17"/>
  <c r="S263" i="17"/>
  <c r="Q263" i="17"/>
  <c r="P263" i="17"/>
  <c r="O263" i="17"/>
  <c r="N263" i="17"/>
  <c r="I263" i="17"/>
  <c r="R263" i="17" s="1"/>
  <c r="H263" i="17"/>
  <c r="F263" i="17"/>
  <c r="D263" i="17"/>
  <c r="B263" i="17"/>
  <c r="A263" i="17"/>
  <c r="S262" i="17"/>
  <c r="Q262" i="17"/>
  <c r="P262" i="17"/>
  <c r="O262" i="17"/>
  <c r="N262" i="17"/>
  <c r="I262" i="17"/>
  <c r="R262" i="17" s="1"/>
  <c r="H262" i="17"/>
  <c r="F262" i="17"/>
  <c r="D262" i="17"/>
  <c r="B262" i="17"/>
  <c r="A262" i="17"/>
  <c r="S261" i="17"/>
  <c r="Q261" i="17"/>
  <c r="P261" i="17"/>
  <c r="O261" i="17"/>
  <c r="N261" i="17"/>
  <c r="I261" i="17"/>
  <c r="R261" i="17" s="1"/>
  <c r="H261" i="17"/>
  <c r="F261" i="17"/>
  <c r="D261" i="17"/>
  <c r="B261" i="17"/>
  <c r="A261" i="17"/>
  <c r="S260" i="17"/>
  <c r="Q260" i="17"/>
  <c r="P260" i="17"/>
  <c r="O260" i="17"/>
  <c r="N260" i="17"/>
  <c r="I260" i="17"/>
  <c r="R260" i="17" s="1"/>
  <c r="H260" i="17"/>
  <c r="F260" i="17"/>
  <c r="D260" i="17"/>
  <c r="B260" i="17"/>
  <c r="A260" i="17"/>
  <c r="S259" i="17"/>
  <c r="Q259" i="17"/>
  <c r="P259" i="17"/>
  <c r="O259" i="17"/>
  <c r="N259" i="17"/>
  <c r="I259" i="17"/>
  <c r="R259" i="17" s="1"/>
  <c r="H259" i="17"/>
  <c r="F259" i="17"/>
  <c r="D259" i="17"/>
  <c r="B259" i="17"/>
  <c r="A259" i="17"/>
  <c r="S258" i="17"/>
  <c r="Q258" i="17"/>
  <c r="P258" i="17"/>
  <c r="O258" i="17"/>
  <c r="N258" i="17"/>
  <c r="I258" i="17"/>
  <c r="R258" i="17" s="1"/>
  <c r="H258" i="17"/>
  <c r="F258" i="17"/>
  <c r="D258" i="17"/>
  <c r="B258" i="17"/>
  <c r="A258" i="17"/>
  <c r="S257" i="17"/>
  <c r="Q257" i="17"/>
  <c r="P257" i="17"/>
  <c r="O257" i="17"/>
  <c r="N257" i="17"/>
  <c r="I257" i="17"/>
  <c r="R257" i="17" s="1"/>
  <c r="H257" i="17"/>
  <c r="F257" i="17"/>
  <c r="D257" i="17"/>
  <c r="B257" i="17"/>
  <c r="A257" i="17"/>
  <c r="S256" i="17"/>
  <c r="Q256" i="17"/>
  <c r="P256" i="17"/>
  <c r="O256" i="17"/>
  <c r="N256" i="17"/>
  <c r="I256" i="17"/>
  <c r="R256" i="17" s="1"/>
  <c r="H256" i="17"/>
  <c r="F256" i="17"/>
  <c r="D256" i="17"/>
  <c r="B256" i="17"/>
  <c r="A256" i="17"/>
  <c r="S255" i="17"/>
  <c r="Q255" i="17"/>
  <c r="P255" i="17"/>
  <c r="O255" i="17"/>
  <c r="N255" i="17"/>
  <c r="I255" i="17"/>
  <c r="R255" i="17" s="1"/>
  <c r="H255" i="17"/>
  <c r="F255" i="17"/>
  <c r="D255" i="17"/>
  <c r="B255" i="17"/>
  <c r="A255" i="17"/>
  <c r="S254" i="17"/>
  <c r="Q254" i="17"/>
  <c r="P254" i="17"/>
  <c r="O254" i="17"/>
  <c r="N254" i="17"/>
  <c r="I254" i="17"/>
  <c r="R254" i="17" s="1"/>
  <c r="H254" i="17"/>
  <c r="F254" i="17"/>
  <c r="D254" i="17"/>
  <c r="B254" i="17"/>
  <c r="A254" i="17"/>
  <c r="S253" i="17"/>
  <c r="Q253" i="17"/>
  <c r="P253" i="17"/>
  <c r="O253" i="17"/>
  <c r="N253" i="17"/>
  <c r="I253" i="17"/>
  <c r="R253" i="17" s="1"/>
  <c r="H253" i="17"/>
  <c r="F253" i="17"/>
  <c r="D253" i="17"/>
  <c r="B253" i="17"/>
  <c r="A253" i="17"/>
  <c r="S252" i="17"/>
  <c r="Q252" i="17"/>
  <c r="P252" i="17"/>
  <c r="O252" i="17"/>
  <c r="N252" i="17"/>
  <c r="I252" i="17"/>
  <c r="R252" i="17" s="1"/>
  <c r="H252" i="17"/>
  <c r="F252" i="17"/>
  <c r="D252" i="17"/>
  <c r="B252" i="17"/>
  <c r="A252" i="17"/>
  <c r="S251" i="17"/>
  <c r="Q251" i="17"/>
  <c r="P251" i="17"/>
  <c r="O251" i="17"/>
  <c r="N251" i="17"/>
  <c r="I251" i="17"/>
  <c r="R251" i="17" s="1"/>
  <c r="H251" i="17"/>
  <c r="F251" i="17"/>
  <c r="D251" i="17"/>
  <c r="B251" i="17"/>
  <c r="A251" i="17"/>
  <c r="S250" i="17"/>
  <c r="Q250" i="17"/>
  <c r="P250" i="17"/>
  <c r="O250" i="17"/>
  <c r="N250" i="17"/>
  <c r="I250" i="17"/>
  <c r="R250" i="17" s="1"/>
  <c r="H250" i="17"/>
  <c r="F250" i="17"/>
  <c r="D250" i="17"/>
  <c r="B250" i="17"/>
  <c r="A250" i="17"/>
  <c r="S249" i="17"/>
  <c r="Q249" i="17"/>
  <c r="P249" i="17"/>
  <c r="O249" i="17"/>
  <c r="N249" i="17"/>
  <c r="I249" i="17"/>
  <c r="R249" i="17" s="1"/>
  <c r="H249" i="17"/>
  <c r="F249" i="17"/>
  <c r="D249" i="17"/>
  <c r="B249" i="17"/>
  <c r="A249" i="17"/>
  <c r="S248" i="17"/>
  <c r="Q248" i="17"/>
  <c r="P248" i="17"/>
  <c r="O248" i="17"/>
  <c r="N248" i="17"/>
  <c r="I248" i="17"/>
  <c r="R248" i="17" s="1"/>
  <c r="H248" i="17"/>
  <c r="F248" i="17"/>
  <c r="D248" i="17"/>
  <c r="B248" i="17"/>
  <c r="A248" i="17"/>
  <c r="S247" i="17"/>
  <c r="Q247" i="17"/>
  <c r="P247" i="17"/>
  <c r="O247" i="17"/>
  <c r="N247" i="17"/>
  <c r="I247" i="17"/>
  <c r="R247" i="17" s="1"/>
  <c r="H247" i="17"/>
  <c r="F247" i="17"/>
  <c r="D247" i="17"/>
  <c r="B247" i="17"/>
  <c r="A247" i="17"/>
  <c r="S246" i="17"/>
  <c r="Q246" i="17"/>
  <c r="P246" i="17"/>
  <c r="O246" i="17"/>
  <c r="N246" i="17"/>
  <c r="I246" i="17"/>
  <c r="R246" i="17" s="1"/>
  <c r="H246" i="17"/>
  <c r="F246" i="17"/>
  <c r="D246" i="17"/>
  <c r="B246" i="17"/>
  <c r="A246" i="17"/>
  <c r="S245" i="17"/>
  <c r="Q245" i="17"/>
  <c r="P245" i="17"/>
  <c r="O245" i="17"/>
  <c r="N245" i="17"/>
  <c r="I245" i="17"/>
  <c r="R245" i="17" s="1"/>
  <c r="H245" i="17"/>
  <c r="F245" i="17"/>
  <c r="D245" i="17"/>
  <c r="B245" i="17"/>
  <c r="A245" i="17"/>
  <c r="S244" i="17"/>
  <c r="Q244" i="17"/>
  <c r="P244" i="17"/>
  <c r="O244" i="17"/>
  <c r="N244" i="17"/>
  <c r="I244" i="17"/>
  <c r="R244" i="17" s="1"/>
  <c r="H244" i="17"/>
  <c r="F244" i="17"/>
  <c r="D244" i="17"/>
  <c r="B244" i="17"/>
  <c r="A244" i="17"/>
  <c r="S243" i="17"/>
  <c r="Q243" i="17"/>
  <c r="P243" i="17"/>
  <c r="O243" i="17"/>
  <c r="N243" i="17"/>
  <c r="I243" i="17"/>
  <c r="R243" i="17" s="1"/>
  <c r="H243" i="17"/>
  <c r="F243" i="17"/>
  <c r="D243" i="17"/>
  <c r="B243" i="17"/>
  <c r="A243" i="17"/>
  <c r="S242" i="17"/>
  <c r="Q242" i="17"/>
  <c r="P242" i="17"/>
  <c r="O242" i="17"/>
  <c r="N242" i="17"/>
  <c r="I242" i="17"/>
  <c r="R242" i="17" s="1"/>
  <c r="H242" i="17"/>
  <c r="F242" i="17"/>
  <c r="D242" i="17"/>
  <c r="B242" i="17"/>
  <c r="A242" i="17"/>
  <c r="S241" i="17"/>
  <c r="Q241" i="17"/>
  <c r="P241" i="17"/>
  <c r="O241" i="17"/>
  <c r="N241" i="17"/>
  <c r="I241" i="17"/>
  <c r="R241" i="17" s="1"/>
  <c r="H241" i="17"/>
  <c r="F241" i="17"/>
  <c r="D241" i="17"/>
  <c r="B241" i="17"/>
  <c r="A241" i="17"/>
  <c r="S240" i="17"/>
  <c r="Q240" i="17"/>
  <c r="P240" i="17"/>
  <c r="O240" i="17"/>
  <c r="N240" i="17"/>
  <c r="I240" i="17"/>
  <c r="R240" i="17" s="1"/>
  <c r="H240" i="17"/>
  <c r="F240" i="17"/>
  <c r="D240" i="17"/>
  <c r="B240" i="17"/>
  <c r="A240" i="17"/>
  <c r="S239" i="17"/>
  <c r="Q239" i="17"/>
  <c r="P239" i="17"/>
  <c r="O239" i="17"/>
  <c r="N239" i="17"/>
  <c r="I239" i="17"/>
  <c r="R239" i="17" s="1"/>
  <c r="H239" i="17"/>
  <c r="F239" i="17"/>
  <c r="D239" i="17"/>
  <c r="B239" i="17"/>
  <c r="A239" i="17"/>
  <c r="S238" i="17"/>
  <c r="Q238" i="17"/>
  <c r="P238" i="17"/>
  <c r="O238" i="17"/>
  <c r="N238" i="17"/>
  <c r="I238" i="17"/>
  <c r="R238" i="17" s="1"/>
  <c r="H238" i="17"/>
  <c r="F238" i="17"/>
  <c r="D238" i="17"/>
  <c r="B238" i="17"/>
  <c r="A238" i="17"/>
  <c r="S237" i="17"/>
  <c r="Q237" i="17"/>
  <c r="P237" i="17"/>
  <c r="O237" i="17"/>
  <c r="N237" i="17"/>
  <c r="I237" i="17"/>
  <c r="R237" i="17" s="1"/>
  <c r="H237" i="17"/>
  <c r="F237" i="17"/>
  <c r="D237" i="17"/>
  <c r="B237" i="17"/>
  <c r="A237" i="17"/>
  <c r="S236" i="17"/>
  <c r="Q236" i="17"/>
  <c r="P236" i="17"/>
  <c r="O236" i="17"/>
  <c r="N236" i="17"/>
  <c r="I236" i="17"/>
  <c r="R236" i="17" s="1"/>
  <c r="H236" i="17"/>
  <c r="F236" i="17"/>
  <c r="D236" i="17"/>
  <c r="B236" i="17"/>
  <c r="A236" i="17"/>
  <c r="S235" i="17"/>
  <c r="Q235" i="17"/>
  <c r="P235" i="17"/>
  <c r="O235" i="17"/>
  <c r="N235" i="17"/>
  <c r="I235" i="17"/>
  <c r="R235" i="17" s="1"/>
  <c r="H235" i="17"/>
  <c r="F235" i="17"/>
  <c r="D235" i="17"/>
  <c r="B235" i="17"/>
  <c r="A235" i="17"/>
  <c r="S234" i="17"/>
  <c r="Q234" i="17"/>
  <c r="P234" i="17"/>
  <c r="O234" i="17"/>
  <c r="N234" i="17"/>
  <c r="I234" i="17"/>
  <c r="R234" i="17" s="1"/>
  <c r="H234" i="17"/>
  <c r="F234" i="17"/>
  <c r="D234" i="17"/>
  <c r="B234" i="17"/>
  <c r="A234" i="17"/>
  <c r="S233" i="17"/>
  <c r="Q233" i="17"/>
  <c r="P233" i="17"/>
  <c r="O233" i="17"/>
  <c r="N233" i="17"/>
  <c r="I233" i="17"/>
  <c r="R233" i="17" s="1"/>
  <c r="H233" i="17"/>
  <c r="F233" i="17"/>
  <c r="D233" i="17"/>
  <c r="B233" i="17"/>
  <c r="A233" i="17"/>
  <c r="S232" i="17"/>
  <c r="Q232" i="17"/>
  <c r="P232" i="17"/>
  <c r="O232" i="17"/>
  <c r="N232" i="17"/>
  <c r="I232" i="17"/>
  <c r="R232" i="17" s="1"/>
  <c r="H232" i="17"/>
  <c r="F232" i="17"/>
  <c r="D232" i="17"/>
  <c r="B232" i="17"/>
  <c r="A232" i="17"/>
  <c r="S231" i="17"/>
  <c r="Q231" i="17"/>
  <c r="P231" i="17"/>
  <c r="O231" i="17"/>
  <c r="N231" i="17"/>
  <c r="I231" i="17"/>
  <c r="R231" i="17" s="1"/>
  <c r="H231" i="17"/>
  <c r="F231" i="17"/>
  <c r="D231" i="17"/>
  <c r="B231" i="17"/>
  <c r="A231" i="17"/>
  <c r="S230" i="17"/>
  <c r="Q230" i="17"/>
  <c r="P230" i="17"/>
  <c r="O230" i="17"/>
  <c r="N230" i="17"/>
  <c r="I230" i="17"/>
  <c r="R230" i="17" s="1"/>
  <c r="H230" i="17"/>
  <c r="F230" i="17"/>
  <c r="D230" i="17"/>
  <c r="B230" i="17"/>
  <c r="A230" i="17"/>
  <c r="S229" i="17"/>
  <c r="Q229" i="17"/>
  <c r="P229" i="17"/>
  <c r="O229" i="17"/>
  <c r="N229" i="17"/>
  <c r="I229" i="17"/>
  <c r="R229" i="17" s="1"/>
  <c r="H229" i="17"/>
  <c r="F229" i="17"/>
  <c r="D229" i="17"/>
  <c r="B229" i="17"/>
  <c r="A229" i="17"/>
  <c r="S228" i="17"/>
  <c r="Q228" i="17"/>
  <c r="P228" i="17"/>
  <c r="O228" i="17"/>
  <c r="N228" i="17"/>
  <c r="I228" i="17"/>
  <c r="R228" i="17" s="1"/>
  <c r="H228" i="17"/>
  <c r="F228" i="17"/>
  <c r="D228" i="17"/>
  <c r="B228" i="17"/>
  <c r="A228" i="17"/>
  <c r="S227" i="17"/>
  <c r="Q227" i="17"/>
  <c r="P227" i="17"/>
  <c r="O227" i="17"/>
  <c r="N227" i="17"/>
  <c r="I227" i="17"/>
  <c r="R227" i="17" s="1"/>
  <c r="H227" i="17"/>
  <c r="F227" i="17"/>
  <c r="D227" i="17"/>
  <c r="B227" i="17"/>
  <c r="A227" i="17"/>
  <c r="S226" i="17"/>
  <c r="Q226" i="17"/>
  <c r="P226" i="17"/>
  <c r="O226" i="17"/>
  <c r="N226" i="17"/>
  <c r="I226" i="17"/>
  <c r="R226" i="17" s="1"/>
  <c r="H226" i="17"/>
  <c r="F226" i="17"/>
  <c r="D226" i="17"/>
  <c r="B226" i="17"/>
  <c r="A226" i="17"/>
  <c r="S225" i="17"/>
  <c r="Q225" i="17"/>
  <c r="P225" i="17"/>
  <c r="O225" i="17"/>
  <c r="N225" i="17"/>
  <c r="I225" i="17"/>
  <c r="R225" i="17" s="1"/>
  <c r="H225" i="17"/>
  <c r="F225" i="17"/>
  <c r="D225" i="17"/>
  <c r="B225" i="17"/>
  <c r="A225" i="17"/>
  <c r="S224" i="17"/>
  <c r="Q224" i="17"/>
  <c r="P224" i="17"/>
  <c r="O224" i="17"/>
  <c r="N224" i="17"/>
  <c r="I224" i="17"/>
  <c r="R224" i="17" s="1"/>
  <c r="H224" i="17"/>
  <c r="F224" i="17"/>
  <c r="D224" i="17"/>
  <c r="B224" i="17"/>
  <c r="A224" i="17"/>
  <c r="S223" i="17"/>
  <c r="Q223" i="17"/>
  <c r="P223" i="17"/>
  <c r="O223" i="17"/>
  <c r="N223" i="17"/>
  <c r="I223" i="17"/>
  <c r="R223" i="17" s="1"/>
  <c r="H223" i="17"/>
  <c r="F223" i="17"/>
  <c r="D223" i="17"/>
  <c r="B223" i="17"/>
  <c r="A223" i="17"/>
  <c r="S222" i="17"/>
  <c r="Q222" i="17"/>
  <c r="P222" i="17"/>
  <c r="O222" i="17"/>
  <c r="N222" i="17"/>
  <c r="I222" i="17"/>
  <c r="R222" i="17" s="1"/>
  <c r="H222" i="17"/>
  <c r="F222" i="17"/>
  <c r="D222" i="17"/>
  <c r="B222" i="17"/>
  <c r="A222" i="17"/>
  <c r="S221" i="17"/>
  <c r="Q221" i="17"/>
  <c r="P221" i="17"/>
  <c r="O221" i="17"/>
  <c r="N221" i="17"/>
  <c r="I221" i="17"/>
  <c r="R221" i="17" s="1"/>
  <c r="H221" i="17"/>
  <c r="F221" i="17"/>
  <c r="D221" i="17"/>
  <c r="B221" i="17"/>
  <c r="A221" i="17"/>
  <c r="S220" i="17"/>
  <c r="Q220" i="17"/>
  <c r="P220" i="17"/>
  <c r="O220" i="17"/>
  <c r="N220" i="17"/>
  <c r="I220" i="17"/>
  <c r="R220" i="17" s="1"/>
  <c r="H220" i="17"/>
  <c r="F220" i="17"/>
  <c r="D220" i="17"/>
  <c r="B220" i="17"/>
  <c r="A220" i="17"/>
  <c r="S219" i="17"/>
  <c r="Q219" i="17"/>
  <c r="P219" i="17"/>
  <c r="O219" i="17"/>
  <c r="N219" i="17"/>
  <c r="I219" i="17"/>
  <c r="R219" i="17" s="1"/>
  <c r="H219" i="17"/>
  <c r="F219" i="17"/>
  <c r="D219" i="17"/>
  <c r="B219" i="17"/>
  <c r="A219" i="17"/>
  <c r="S218" i="17"/>
  <c r="Q218" i="17"/>
  <c r="P218" i="17"/>
  <c r="O218" i="17"/>
  <c r="N218" i="17"/>
  <c r="I218" i="17"/>
  <c r="R218" i="17" s="1"/>
  <c r="H218" i="17"/>
  <c r="F218" i="17"/>
  <c r="D218" i="17"/>
  <c r="B218" i="17"/>
  <c r="A218" i="17"/>
  <c r="S217" i="17"/>
  <c r="Q217" i="17"/>
  <c r="P217" i="17"/>
  <c r="O217" i="17"/>
  <c r="N217" i="17"/>
  <c r="I217" i="17"/>
  <c r="R217" i="17" s="1"/>
  <c r="H217" i="17"/>
  <c r="F217" i="17"/>
  <c r="D217" i="17"/>
  <c r="B217" i="17"/>
  <c r="A217" i="17"/>
  <c r="S216" i="17"/>
  <c r="Q216" i="17"/>
  <c r="P216" i="17"/>
  <c r="O216" i="17"/>
  <c r="N216" i="17"/>
  <c r="I216" i="17"/>
  <c r="R216" i="17" s="1"/>
  <c r="H216" i="17"/>
  <c r="F216" i="17"/>
  <c r="D216" i="17"/>
  <c r="B216" i="17"/>
  <c r="A216" i="17"/>
  <c r="S215" i="17"/>
  <c r="Q215" i="17"/>
  <c r="P215" i="17"/>
  <c r="O215" i="17"/>
  <c r="N215" i="17"/>
  <c r="I215" i="17"/>
  <c r="R215" i="17" s="1"/>
  <c r="H215" i="17"/>
  <c r="F215" i="17"/>
  <c r="D215" i="17"/>
  <c r="B215" i="17"/>
  <c r="A215" i="17"/>
  <c r="S214" i="17"/>
  <c r="Q214" i="17"/>
  <c r="P214" i="17"/>
  <c r="O214" i="17"/>
  <c r="N214" i="17"/>
  <c r="I214" i="17"/>
  <c r="R214" i="17" s="1"/>
  <c r="H214" i="17"/>
  <c r="F214" i="17"/>
  <c r="D214" i="17"/>
  <c r="B214" i="17"/>
  <c r="A214" i="17"/>
  <c r="S213" i="17"/>
  <c r="Q213" i="17"/>
  <c r="P213" i="17"/>
  <c r="O213" i="17"/>
  <c r="N213" i="17"/>
  <c r="I213" i="17"/>
  <c r="R213" i="17" s="1"/>
  <c r="H213" i="17"/>
  <c r="F213" i="17"/>
  <c r="D213" i="17"/>
  <c r="B213" i="17"/>
  <c r="A213" i="17"/>
  <c r="S212" i="17"/>
  <c r="Q212" i="17"/>
  <c r="P212" i="17"/>
  <c r="O212" i="17"/>
  <c r="N212" i="17"/>
  <c r="I212" i="17"/>
  <c r="R212" i="17" s="1"/>
  <c r="H212" i="17"/>
  <c r="F212" i="17"/>
  <c r="D212" i="17"/>
  <c r="B212" i="17"/>
  <c r="A212" i="17"/>
  <c r="S211" i="17"/>
  <c r="Q211" i="17"/>
  <c r="P211" i="17"/>
  <c r="O211" i="17"/>
  <c r="N211" i="17"/>
  <c r="I211" i="17"/>
  <c r="R211" i="17" s="1"/>
  <c r="H211" i="17"/>
  <c r="F211" i="17"/>
  <c r="D211" i="17"/>
  <c r="B211" i="17"/>
  <c r="A211" i="17"/>
  <c r="S210" i="17"/>
  <c r="Q210" i="17"/>
  <c r="P210" i="17"/>
  <c r="O210" i="17"/>
  <c r="N210" i="17"/>
  <c r="I210" i="17"/>
  <c r="R210" i="17" s="1"/>
  <c r="H210" i="17"/>
  <c r="F210" i="17"/>
  <c r="D210" i="17"/>
  <c r="B210" i="17"/>
  <c r="A210" i="17"/>
  <c r="S209" i="17"/>
  <c r="Q209" i="17"/>
  <c r="P209" i="17"/>
  <c r="O209" i="17"/>
  <c r="N209" i="17"/>
  <c r="I209" i="17"/>
  <c r="R209" i="17" s="1"/>
  <c r="H209" i="17"/>
  <c r="F209" i="17"/>
  <c r="D209" i="17"/>
  <c r="B209" i="17"/>
  <c r="A209" i="17"/>
  <c r="S208" i="17"/>
  <c r="Q208" i="17"/>
  <c r="P208" i="17"/>
  <c r="O208" i="17"/>
  <c r="N208" i="17"/>
  <c r="I208" i="17"/>
  <c r="R208" i="17" s="1"/>
  <c r="H208" i="17"/>
  <c r="F208" i="17"/>
  <c r="D208" i="17"/>
  <c r="B208" i="17"/>
  <c r="A208" i="17"/>
  <c r="S207" i="17"/>
  <c r="Q207" i="17"/>
  <c r="P207" i="17"/>
  <c r="O207" i="17"/>
  <c r="N207" i="17"/>
  <c r="I207" i="17"/>
  <c r="R207" i="17" s="1"/>
  <c r="H207" i="17"/>
  <c r="F207" i="17"/>
  <c r="D207" i="17"/>
  <c r="B207" i="17"/>
  <c r="A207" i="17"/>
  <c r="S206" i="17"/>
  <c r="Q206" i="17"/>
  <c r="P206" i="17"/>
  <c r="O206" i="17"/>
  <c r="N206" i="17"/>
  <c r="I206" i="17"/>
  <c r="R206" i="17" s="1"/>
  <c r="H206" i="17"/>
  <c r="F206" i="17"/>
  <c r="D206" i="17"/>
  <c r="B206" i="17"/>
  <c r="A206" i="17"/>
  <c r="S205" i="17"/>
  <c r="Q205" i="17"/>
  <c r="P205" i="17"/>
  <c r="O205" i="17"/>
  <c r="N205" i="17"/>
  <c r="I205" i="17"/>
  <c r="R205" i="17" s="1"/>
  <c r="H205" i="17"/>
  <c r="F205" i="17"/>
  <c r="D205" i="17"/>
  <c r="B205" i="17"/>
  <c r="A205" i="17"/>
  <c r="S204" i="17"/>
  <c r="Q204" i="17"/>
  <c r="P204" i="17"/>
  <c r="O204" i="17"/>
  <c r="N204" i="17"/>
  <c r="I204" i="17"/>
  <c r="R204" i="17" s="1"/>
  <c r="H204" i="17"/>
  <c r="F204" i="17"/>
  <c r="D204" i="17"/>
  <c r="B204" i="17"/>
  <c r="A204" i="17"/>
  <c r="S203" i="17"/>
  <c r="Q203" i="17"/>
  <c r="P203" i="17"/>
  <c r="O203" i="17"/>
  <c r="N203" i="17"/>
  <c r="I203" i="17"/>
  <c r="R203" i="17" s="1"/>
  <c r="H203" i="17"/>
  <c r="F203" i="17"/>
  <c r="D203" i="17"/>
  <c r="B203" i="17"/>
  <c r="A203" i="17"/>
  <c r="S202" i="17"/>
  <c r="Q202" i="17"/>
  <c r="P202" i="17"/>
  <c r="O202" i="17"/>
  <c r="N202" i="17"/>
  <c r="I202" i="17"/>
  <c r="R202" i="17" s="1"/>
  <c r="H202" i="17"/>
  <c r="F202" i="17"/>
  <c r="D202" i="17"/>
  <c r="B202" i="17"/>
  <c r="A202" i="17"/>
  <c r="S201" i="17"/>
  <c r="Q201" i="17"/>
  <c r="P201" i="17"/>
  <c r="O201" i="17"/>
  <c r="N201" i="17"/>
  <c r="I201" i="17"/>
  <c r="R201" i="17" s="1"/>
  <c r="H201" i="17"/>
  <c r="F201" i="17"/>
  <c r="D201" i="17"/>
  <c r="B201" i="17"/>
  <c r="A201" i="17"/>
  <c r="S200" i="17"/>
  <c r="Q200" i="17"/>
  <c r="P200" i="17"/>
  <c r="O200" i="17"/>
  <c r="N200" i="17"/>
  <c r="I200" i="17"/>
  <c r="R200" i="17" s="1"/>
  <c r="H200" i="17"/>
  <c r="F200" i="17"/>
  <c r="D200" i="17"/>
  <c r="B200" i="17"/>
  <c r="A200" i="17"/>
  <c r="S199" i="17"/>
  <c r="Q199" i="17"/>
  <c r="P199" i="17"/>
  <c r="O199" i="17"/>
  <c r="N199" i="17"/>
  <c r="I199" i="17"/>
  <c r="R199" i="17" s="1"/>
  <c r="H199" i="17"/>
  <c r="F199" i="17"/>
  <c r="D199" i="17"/>
  <c r="B199" i="17"/>
  <c r="A199" i="17"/>
  <c r="S198" i="17"/>
  <c r="Q198" i="17"/>
  <c r="P198" i="17"/>
  <c r="O198" i="17"/>
  <c r="N198" i="17"/>
  <c r="I198" i="17"/>
  <c r="R198" i="17" s="1"/>
  <c r="H198" i="17"/>
  <c r="F198" i="17"/>
  <c r="D198" i="17"/>
  <c r="B198" i="17"/>
  <c r="A198" i="17"/>
  <c r="S197" i="17"/>
  <c r="Q197" i="17"/>
  <c r="P197" i="17"/>
  <c r="O197" i="17"/>
  <c r="N197" i="17"/>
  <c r="I197" i="17"/>
  <c r="R197" i="17" s="1"/>
  <c r="H197" i="17"/>
  <c r="F197" i="17"/>
  <c r="D197" i="17"/>
  <c r="B197" i="17"/>
  <c r="A197" i="17"/>
  <c r="S196" i="17"/>
  <c r="Q196" i="17"/>
  <c r="P196" i="17"/>
  <c r="O196" i="17"/>
  <c r="N196" i="17"/>
  <c r="I196" i="17"/>
  <c r="R196" i="17" s="1"/>
  <c r="H196" i="17"/>
  <c r="F196" i="17"/>
  <c r="D196" i="17"/>
  <c r="B196" i="17"/>
  <c r="A196" i="17"/>
  <c r="S195" i="17"/>
  <c r="Q195" i="17"/>
  <c r="P195" i="17"/>
  <c r="O195" i="17"/>
  <c r="N195" i="17"/>
  <c r="I195" i="17"/>
  <c r="R195" i="17" s="1"/>
  <c r="H195" i="17"/>
  <c r="F195" i="17"/>
  <c r="D195" i="17"/>
  <c r="B195" i="17"/>
  <c r="A195" i="17"/>
  <c r="S194" i="17"/>
  <c r="Q194" i="17"/>
  <c r="P194" i="17"/>
  <c r="O194" i="17"/>
  <c r="N194" i="17"/>
  <c r="I194" i="17"/>
  <c r="R194" i="17" s="1"/>
  <c r="H194" i="17"/>
  <c r="F194" i="17"/>
  <c r="D194" i="17"/>
  <c r="B194" i="17"/>
  <c r="A194" i="17"/>
  <c r="S193" i="17"/>
  <c r="Q193" i="17"/>
  <c r="P193" i="17"/>
  <c r="O193" i="17"/>
  <c r="N193" i="17"/>
  <c r="I193" i="17"/>
  <c r="R193" i="17" s="1"/>
  <c r="H193" i="17"/>
  <c r="F193" i="17"/>
  <c r="D193" i="17"/>
  <c r="B193" i="17"/>
  <c r="A193" i="17"/>
  <c r="S192" i="17"/>
  <c r="Q192" i="17"/>
  <c r="P192" i="17"/>
  <c r="O192" i="17"/>
  <c r="N192" i="17"/>
  <c r="I192" i="17"/>
  <c r="R192" i="17" s="1"/>
  <c r="H192" i="17"/>
  <c r="F192" i="17"/>
  <c r="D192" i="17"/>
  <c r="B192" i="17"/>
  <c r="A192" i="17"/>
  <c r="S191" i="17"/>
  <c r="Q191" i="17"/>
  <c r="P191" i="17"/>
  <c r="O191" i="17"/>
  <c r="N191" i="17"/>
  <c r="I191" i="17"/>
  <c r="R191" i="17" s="1"/>
  <c r="H191" i="17"/>
  <c r="F191" i="17"/>
  <c r="D191" i="17"/>
  <c r="B191" i="17"/>
  <c r="A191" i="17"/>
  <c r="S190" i="17"/>
  <c r="Q190" i="17"/>
  <c r="P190" i="17"/>
  <c r="O190" i="17"/>
  <c r="N190" i="17"/>
  <c r="I190" i="17"/>
  <c r="R190" i="17" s="1"/>
  <c r="H190" i="17"/>
  <c r="F190" i="17"/>
  <c r="D190" i="17"/>
  <c r="B190" i="17"/>
  <c r="A190" i="17"/>
  <c r="S189" i="17"/>
  <c r="Q189" i="17"/>
  <c r="P189" i="17"/>
  <c r="O189" i="17"/>
  <c r="N189" i="17"/>
  <c r="I189" i="17"/>
  <c r="R189" i="17" s="1"/>
  <c r="H189" i="17"/>
  <c r="F189" i="17"/>
  <c r="D189" i="17"/>
  <c r="B189" i="17"/>
  <c r="A189" i="17"/>
  <c r="S188" i="17"/>
  <c r="Q188" i="17"/>
  <c r="P188" i="17"/>
  <c r="O188" i="17"/>
  <c r="N188" i="17"/>
  <c r="I188" i="17"/>
  <c r="R188" i="17" s="1"/>
  <c r="H188" i="17"/>
  <c r="F188" i="17"/>
  <c r="D188" i="17"/>
  <c r="B188" i="17"/>
  <c r="A188" i="17"/>
  <c r="S187" i="17"/>
  <c r="Q187" i="17"/>
  <c r="P187" i="17"/>
  <c r="O187" i="17"/>
  <c r="N187" i="17"/>
  <c r="I187" i="17"/>
  <c r="R187" i="17" s="1"/>
  <c r="H187" i="17"/>
  <c r="F187" i="17"/>
  <c r="D187" i="17"/>
  <c r="B187" i="17"/>
  <c r="A187" i="17"/>
  <c r="S186" i="17"/>
  <c r="Q186" i="17"/>
  <c r="P186" i="17"/>
  <c r="O186" i="17"/>
  <c r="N186" i="17"/>
  <c r="I186" i="17"/>
  <c r="R186" i="17" s="1"/>
  <c r="H186" i="17"/>
  <c r="F186" i="17"/>
  <c r="D186" i="17"/>
  <c r="B186" i="17"/>
  <c r="A186" i="17"/>
  <c r="S185" i="17"/>
  <c r="Q185" i="17"/>
  <c r="P185" i="17"/>
  <c r="O185" i="17"/>
  <c r="N185" i="17"/>
  <c r="I185" i="17"/>
  <c r="R185" i="17" s="1"/>
  <c r="H185" i="17"/>
  <c r="F185" i="17"/>
  <c r="D185" i="17"/>
  <c r="B185" i="17"/>
  <c r="A185" i="17"/>
  <c r="S184" i="17"/>
  <c r="Q184" i="17"/>
  <c r="P184" i="17"/>
  <c r="O184" i="17"/>
  <c r="N184" i="17"/>
  <c r="I184" i="17"/>
  <c r="R184" i="17" s="1"/>
  <c r="H184" i="17"/>
  <c r="F184" i="17"/>
  <c r="D184" i="17"/>
  <c r="B184" i="17"/>
  <c r="A184" i="17"/>
  <c r="S183" i="17"/>
  <c r="Q183" i="17"/>
  <c r="P183" i="17"/>
  <c r="O183" i="17"/>
  <c r="N183" i="17"/>
  <c r="I183" i="17"/>
  <c r="R183" i="17" s="1"/>
  <c r="H183" i="17"/>
  <c r="F183" i="17"/>
  <c r="D183" i="17"/>
  <c r="B183" i="17"/>
  <c r="A183" i="17"/>
  <c r="S182" i="17"/>
  <c r="Q182" i="17"/>
  <c r="P182" i="17"/>
  <c r="O182" i="17"/>
  <c r="N182" i="17"/>
  <c r="I182" i="17"/>
  <c r="R182" i="17" s="1"/>
  <c r="H182" i="17"/>
  <c r="F182" i="17"/>
  <c r="D182" i="17"/>
  <c r="B182" i="17"/>
  <c r="A182" i="17"/>
  <c r="S181" i="17"/>
  <c r="Q181" i="17"/>
  <c r="P181" i="17"/>
  <c r="O181" i="17"/>
  <c r="N181" i="17"/>
  <c r="I181" i="17"/>
  <c r="R181" i="17" s="1"/>
  <c r="H181" i="17"/>
  <c r="F181" i="17"/>
  <c r="D181" i="17"/>
  <c r="B181" i="17"/>
  <c r="A181" i="17"/>
  <c r="S180" i="17"/>
  <c r="Q180" i="17"/>
  <c r="P180" i="17"/>
  <c r="O180" i="17"/>
  <c r="N180" i="17"/>
  <c r="I180" i="17"/>
  <c r="R180" i="17" s="1"/>
  <c r="H180" i="17"/>
  <c r="F180" i="17"/>
  <c r="D180" i="17"/>
  <c r="B180" i="17"/>
  <c r="A180" i="17"/>
  <c r="S179" i="17"/>
  <c r="Q179" i="17"/>
  <c r="P179" i="17"/>
  <c r="O179" i="17"/>
  <c r="N179" i="17"/>
  <c r="I179" i="17"/>
  <c r="R179" i="17" s="1"/>
  <c r="H179" i="17"/>
  <c r="F179" i="17"/>
  <c r="D179" i="17"/>
  <c r="B179" i="17"/>
  <c r="A179" i="17"/>
  <c r="S178" i="17"/>
  <c r="Q178" i="17"/>
  <c r="P178" i="17"/>
  <c r="O178" i="17"/>
  <c r="N178" i="17"/>
  <c r="I178" i="17"/>
  <c r="R178" i="17" s="1"/>
  <c r="H178" i="17"/>
  <c r="F178" i="17"/>
  <c r="D178" i="17"/>
  <c r="B178" i="17"/>
  <c r="A178" i="17"/>
  <c r="S177" i="17"/>
  <c r="Q177" i="17"/>
  <c r="P177" i="17"/>
  <c r="O177" i="17"/>
  <c r="N177" i="17"/>
  <c r="I177" i="17"/>
  <c r="R177" i="17" s="1"/>
  <c r="H177" i="17"/>
  <c r="F177" i="17"/>
  <c r="D177" i="17"/>
  <c r="B177" i="17"/>
  <c r="A177" i="17"/>
  <c r="S176" i="17"/>
  <c r="Q176" i="17"/>
  <c r="P176" i="17"/>
  <c r="O176" i="17"/>
  <c r="N176" i="17"/>
  <c r="I176" i="17"/>
  <c r="R176" i="17" s="1"/>
  <c r="H176" i="17"/>
  <c r="F176" i="17"/>
  <c r="D176" i="17"/>
  <c r="B176" i="17"/>
  <c r="A176" i="17"/>
  <c r="S175" i="17"/>
  <c r="Q175" i="17"/>
  <c r="P175" i="17"/>
  <c r="O175" i="17"/>
  <c r="N175" i="17"/>
  <c r="I175" i="17"/>
  <c r="R175" i="17" s="1"/>
  <c r="H175" i="17"/>
  <c r="F175" i="17"/>
  <c r="D175" i="17"/>
  <c r="B175" i="17"/>
  <c r="A175" i="17"/>
  <c r="S174" i="17"/>
  <c r="Q174" i="17"/>
  <c r="P174" i="17"/>
  <c r="O174" i="17"/>
  <c r="N174" i="17"/>
  <c r="I174" i="17"/>
  <c r="R174" i="17" s="1"/>
  <c r="H174" i="17"/>
  <c r="F174" i="17"/>
  <c r="D174" i="17"/>
  <c r="B174" i="17"/>
  <c r="A174" i="17"/>
  <c r="S173" i="17"/>
  <c r="Q173" i="17"/>
  <c r="P173" i="17"/>
  <c r="O173" i="17"/>
  <c r="N173" i="17"/>
  <c r="I173" i="17"/>
  <c r="R173" i="17" s="1"/>
  <c r="H173" i="17"/>
  <c r="F173" i="17"/>
  <c r="D173" i="17"/>
  <c r="B173" i="17"/>
  <c r="A173" i="17"/>
  <c r="S172" i="17"/>
  <c r="Q172" i="17"/>
  <c r="P172" i="17"/>
  <c r="O172" i="17"/>
  <c r="N172" i="17"/>
  <c r="I172" i="17"/>
  <c r="R172" i="17" s="1"/>
  <c r="H172" i="17"/>
  <c r="F172" i="17"/>
  <c r="D172" i="17"/>
  <c r="B172" i="17"/>
  <c r="A172" i="17"/>
  <c r="S171" i="17"/>
  <c r="Q171" i="17"/>
  <c r="P171" i="17"/>
  <c r="O171" i="17"/>
  <c r="N171" i="17"/>
  <c r="I171" i="17"/>
  <c r="R171" i="17" s="1"/>
  <c r="H171" i="17"/>
  <c r="F171" i="17"/>
  <c r="D171" i="17"/>
  <c r="B171" i="17"/>
  <c r="A171" i="17"/>
  <c r="S170" i="17"/>
  <c r="Q170" i="17"/>
  <c r="P170" i="17"/>
  <c r="O170" i="17"/>
  <c r="N170" i="17"/>
  <c r="I170" i="17"/>
  <c r="R170" i="17" s="1"/>
  <c r="H170" i="17"/>
  <c r="F170" i="17"/>
  <c r="D170" i="17"/>
  <c r="B170" i="17"/>
  <c r="A170" i="17"/>
  <c r="S169" i="17"/>
  <c r="Q169" i="17"/>
  <c r="P169" i="17"/>
  <c r="O169" i="17"/>
  <c r="N169" i="17"/>
  <c r="I169" i="17"/>
  <c r="R169" i="17" s="1"/>
  <c r="H169" i="17"/>
  <c r="F169" i="17"/>
  <c r="D169" i="17"/>
  <c r="B169" i="17"/>
  <c r="A169" i="17"/>
  <c r="S168" i="17"/>
  <c r="Q168" i="17"/>
  <c r="P168" i="17"/>
  <c r="O168" i="17"/>
  <c r="N168" i="17"/>
  <c r="I168" i="17"/>
  <c r="R168" i="17" s="1"/>
  <c r="H168" i="17"/>
  <c r="F168" i="17"/>
  <c r="D168" i="17"/>
  <c r="B168" i="17"/>
  <c r="A168" i="17"/>
  <c r="S167" i="17"/>
  <c r="Q167" i="17"/>
  <c r="P167" i="17"/>
  <c r="O167" i="17"/>
  <c r="N167" i="17"/>
  <c r="I167" i="17"/>
  <c r="R167" i="17" s="1"/>
  <c r="H167" i="17"/>
  <c r="F167" i="17"/>
  <c r="D167" i="17"/>
  <c r="B167" i="17"/>
  <c r="A167" i="17"/>
  <c r="S166" i="17"/>
  <c r="Q166" i="17"/>
  <c r="P166" i="17"/>
  <c r="O166" i="17"/>
  <c r="N166" i="17"/>
  <c r="I166" i="17"/>
  <c r="R166" i="17" s="1"/>
  <c r="H166" i="17"/>
  <c r="F166" i="17"/>
  <c r="D166" i="17"/>
  <c r="B166" i="17"/>
  <c r="A166" i="17"/>
  <c r="S165" i="17"/>
  <c r="Q165" i="17"/>
  <c r="P165" i="17"/>
  <c r="O165" i="17"/>
  <c r="N165" i="17"/>
  <c r="I165" i="17"/>
  <c r="R165" i="17" s="1"/>
  <c r="H165" i="17"/>
  <c r="F165" i="17"/>
  <c r="D165" i="17"/>
  <c r="B165" i="17"/>
  <c r="A165" i="17"/>
  <c r="S164" i="17"/>
  <c r="Q164" i="17"/>
  <c r="P164" i="17"/>
  <c r="O164" i="17"/>
  <c r="N164" i="17"/>
  <c r="I164" i="17"/>
  <c r="R164" i="17" s="1"/>
  <c r="H164" i="17"/>
  <c r="F164" i="17"/>
  <c r="D164" i="17"/>
  <c r="B164" i="17"/>
  <c r="A164" i="17"/>
  <c r="S163" i="17"/>
  <c r="Q163" i="17"/>
  <c r="P163" i="17"/>
  <c r="O163" i="17"/>
  <c r="N163" i="17"/>
  <c r="I163" i="17"/>
  <c r="R163" i="17" s="1"/>
  <c r="H163" i="17"/>
  <c r="F163" i="17"/>
  <c r="D163" i="17"/>
  <c r="B163" i="17"/>
  <c r="A163" i="17"/>
  <c r="S162" i="17"/>
  <c r="Q162" i="17"/>
  <c r="P162" i="17"/>
  <c r="O162" i="17"/>
  <c r="N162" i="17"/>
  <c r="I162" i="17"/>
  <c r="R162" i="17" s="1"/>
  <c r="H162" i="17"/>
  <c r="F162" i="17"/>
  <c r="D162" i="17"/>
  <c r="B162" i="17"/>
  <c r="A162" i="17"/>
  <c r="S161" i="17"/>
  <c r="Q161" i="17"/>
  <c r="P161" i="17"/>
  <c r="O161" i="17"/>
  <c r="N161" i="17"/>
  <c r="I161" i="17"/>
  <c r="R161" i="17" s="1"/>
  <c r="H161" i="17"/>
  <c r="F161" i="17"/>
  <c r="D161" i="17"/>
  <c r="B161" i="17"/>
  <c r="A161" i="17"/>
  <c r="S160" i="17"/>
  <c r="Q160" i="17"/>
  <c r="P160" i="17"/>
  <c r="O160" i="17"/>
  <c r="N160" i="17"/>
  <c r="I160" i="17"/>
  <c r="R160" i="17" s="1"/>
  <c r="H160" i="17"/>
  <c r="F160" i="17"/>
  <c r="D160" i="17"/>
  <c r="B160" i="17"/>
  <c r="A160" i="17"/>
  <c r="S159" i="17"/>
  <c r="Q159" i="17"/>
  <c r="P159" i="17"/>
  <c r="O159" i="17"/>
  <c r="N159" i="17"/>
  <c r="I159" i="17"/>
  <c r="R159" i="17" s="1"/>
  <c r="H159" i="17"/>
  <c r="F159" i="17"/>
  <c r="D159" i="17"/>
  <c r="B159" i="17"/>
  <c r="A159" i="17"/>
  <c r="S158" i="17"/>
  <c r="Q158" i="17"/>
  <c r="P158" i="17"/>
  <c r="O158" i="17"/>
  <c r="N158" i="17"/>
  <c r="I158" i="17"/>
  <c r="R158" i="17" s="1"/>
  <c r="H158" i="17"/>
  <c r="F158" i="17"/>
  <c r="D158" i="17"/>
  <c r="B158" i="17"/>
  <c r="A158" i="17"/>
  <c r="S157" i="17"/>
  <c r="Q157" i="17"/>
  <c r="P157" i="17"/>
  <c r="O157" i="17"/>
  <c r="N157" i="17"/>
  <c r="I157" i="17"/>
  <c r="R157" i="17" s="1"/>
  <c r="H157" i="17"/>
  <c r="F157" i="17"/>
  <c r="D157" i="17"/>
  <c r="B157" i="17"/>
  <c r="A157" i="17"/>
  <c r="S156" i="17"/>
  <c r="Q156" i="17"/>
  <c r="P156" i="17"/>
  <c r="O156" i="17"/>
  <c r="N156" i="17"/>
  <c r="I156" i="17"/>
  <c r="R156" i="17" s="1"/>
  <c r="H156" i="17"/>
  <c r="F156" i="17"/>
  <c r="D156" i="17"/>
  <c r="B156" i="17"/>
  <c r="A156" i="17"/>
  <c r="S155" i="17"/>
  <c r="Q155" i="17"/>
  <c r="P155" i="17"/>
  <c r="O155" i="17"/>
  <c r="N155" i="17"/>
  <c r="I155" i="17"/>
  <c r="R155" i="17" s="1"/>
  <c r="H155" i="17"/>
  <c r="F155" i="17"/>
  <c r="D155" i="17"/>
  <c r="B155" i="17"/>
  <c r="A155" i="17"/>
  <c r="S154" i="17"/>
  <c r="Q154" i="17"/>
  <c r="P154" i="17"/>
  <c r="O154" i="17"/>
  <c r="N154" i="17"/>
  <c r="I154" i="17"/>
  <c r="R154" i="17" s="1"/>
  <c r="H154" i="17"/>
  <c r="F154" i="17"/>
  <c r="D154" i="17"/>
  <c r="B154" i="17"/>
  <c r="A154" i="17"/>
  <c r="S153" i="17"/>
  <c r="Q153" i="17"/>
  <c r="P153" i="17"/>
  <c r="O153" i="17"/>
  <c r="N153" i="17"/>
  <c r="I153" i="17"/>
  <c r="R153" i="17" s="1"/>
  <c r="H153" i="17"/>
  <c r="F153" i="17"/>
  <c r="D153" i="17"/>
  <c r="B153" i="17"/>
  <c r="A153" i="17"/>
  <c r="S152" i="17"/>
  <c r="Q152" i="17"/>
  <c r="P152" i="17"/>
  <c r="O152" i="17"/>
  <c r="N152" i="17"/>
  <c r="I152" i="17"/>
  <c r="R152" i="17" s="1"/>
  <c r="H152" i="17"/>
  <c r="F152" i="17"/>
  <c r="D152" i="17"/>
  <c r="B152" i="17"/>
  <c r="A152" i="17"/>
  <c r="S151" i="17"/>
  <c r="Q151" i="17"/>
  <c r="P151" i="17"/>
  <c r="O151" i="17"/>
  <c r="N151" i="17"/>
  <c r="I151" i="17"/>
  <c r="R151" i="17" s="1"/>
  <c r="H151" i="17"/>
  <c r="F151" i="17"/>
  <c r="D151" i="17"/>
  <c r="B151" i="17"/>
  <c r="A151" i="17"/>
  <c r="S150" i="17"/>
  <c r="Q150" i="17"/>
  <c r="P150" i="17"/>
  <c r="O150" i="17"/>
  <c r="N150" i="17"/>
  <c r="I150" i="17"/>
  <c r="R150" i="17" s="1"/>
  <c r="H150" i="17"/>
  <c r="F150" i="17"/>
  <c r="D150" i="17"/>
  <c r="B150" i="17"/>
  <c r="A150" i="17"/>
  <c r="S149" i="17"/>
  <c r="Q149" i="17"/>
  <c r="P149" i="17"/>
  <c r="O149" i="17"/>
  <c r="N149" i="17"/>
  <c r="I149" i="17"/>
  <c r="R149" i="17" s="1"/>
  <c r="H149" i="17"/>
  <c r="F149" i="17"/>
  <c r="D149" i="17"/>
  <c r="B149" i="17"/>
  <c r="A149" i="17"/>
  <c r="S148" i="17"/>
  <c r="Q148" i="17"/>
  <c r="P148" i="17"/>
  <c r="O148" i="17"/>
  <c r="N148" i="17"/>
  <c r="I148" i="17"/>
  <c r="R148" i="17" s="1"/>
  <c r="H148" i="17"/>
  <c r="F148" i="17"/>
  <c r="D148" i="17"/>
  <c r="B148" i="17"/>
  <c r="A148" i="17"/>
  <c r="S147" i="17"/>
  <c r="Q147" i="17"/>
  <c r="P147" i="17"/>
  <c r="O147" i="17"/>
  <c r="N147" i="17"/>
  <c r="I147" i="17"/>
  <c r="R147" i="17" s="1"/>
  <c r="H147" i="17"/>
  <c r="F147" i="17"/>
  <c r="D147" i="17"/>
  <c r="B147" i="17"/>
  <c r="A147" i="17"/>
  <c r="S146" i="17"/>
  <c r="Q146" i="17"/>
  <c r="P146" i="17"/>
  <c r="O146" i="17"/>
  <c r="N146" i="17"/>
  <c r="I146" i="17"/>
  <c r="R146" i="17" s="1"/>
  <c r="H146" i="17"/>
  <c r="F146" i="17"/>
  <c r="D146" i="17"/>
  <c r="B146" i="17"/>
  <c r="A146" i="17"/>
  <c r="S145" i="17"/>
  <c r="Q145" i="17"/>
  <c r="P145" i="17"/>
  <c r="O145" i="17"/>
  <c r="N145" i="17"/>
  <c r="I145" i="17"/>
  <c r="R145" i="17" s="1"/>
  <c r="H145" i="17"/>
  <c r="F145" i="17"/>
  <c r="D145" i="17"/>
  <c r="B145" i="17"/>
  <c r="A145" i="17"/>
  <c r="S144" i="17"/>
  <c r="Q144" i="17"/>
  <c r="P144" i="17"/>
  <c r="O144" i="17"/>
  <c r="N144" i="17"/>
  <c r="I144" i="17"/>
  <c r="R144" i="17" s="1"/>
  <c r="H144" i="17"/>
  <c r="F144" i="17"/>
  <c r="D144" i="17"/>
  <c r="B144" i="17"/>
  <c r="A144" i="17"/>
  <c r="S143" i="17"/>
  <c r="Q143" i="17"/>
  <c r="P143" i="17"/>
  <c r="O143" i="17"/>
  <c r="N143" i="17"/>
  <c r="I143" i="17"/>
  <c r="R143" i="17" s="1"/>
  <c r="H143" i="17"/>
  <c r="F143" i="17"/>
  <c r="D143" i="17"/>
  <c r="B143" i="17"/>
  <c r="A143" i="17"/>
  <c r="S142" i="17"/>
  <c r="Q142" i="17"/>
  <c r="P142" i="17"/>
  <c r="O142" i="17"/>
  <c r="N142" i="17"/>
  <c r="I142" i="17"/>
  <c r="R142" i="17" s="1"/>
  <c r="H142" i="17"/>
  <c r="F142" i="17"/>
  <c r="D142" i="17"/>
  <c r="B142" i="17"/>
  <c r="A142" i="17"/>
  <c r="S141" i="17"/>
  <c r="Q141" i="17"/>
  <c r="P141" i="17"/>
  <c r="O141" i="17"/>
  <c r="N141" i="17"/>
  <c r="I141" i="17"/>
  <c r="R141" i="17" s="1"/>
  <c r="H141" i="17"/>
  <c r="F141" i="17"/>
  <c r="D141" i="17"/>
  <c r="B141" i="17"/>
  <c r="A141" i="17"/>
  <c r="S140" i="17"/>
  <c r="Q140" i="17"/>
  <c r="P140" i="17"/>
  <c r="O140" i="17"/>
  <c r="N140" i="17"/>
  <c r="I140" i="17"/>
  <c r="R140" i="17" s="1"/>
  <c r="H140" i="17"/>
  <c r="F140" i="17"/>
  <c r="D140" i="17"/>
  <c r="B140" i="17"/>
  <c r="A140" i="17"/>
  <c r="S139" i="17"/>
  <c r="Q139" i="17"/>
  <c r="P139" i="17"/>
  <c r="O139" i="17"/>
  <c r="N139" i="17"/>
  <c r="I139" i="17"/>
  <c r="R139" i="17" s="1"/>
  <c r="H139" i="17"/>
  <c r="F139" i="17"/>
  <c r="D139" i="17"/>
  <c r="B139" i="17"/>
  <c r="A139" i="17"/>
  <c r="S138" i="17"/>
  <c r="Q138" i="17"/>
  <c r="P138" i="17"/>
  <c r="O138" i="17"/>
  <c r="N138" i="17"/>
  <c r="I138" i="17"/>
  <c r="R138" i="17" s="1"/>
  <c r="H138" i="17"/>
  <c r="F138" i="17"/>
  <c r="D138" i="17"/>
  <c r="B138" i="17"/>
  <c r="A138" i="17"/>
  <c r="S137" i="17"/>
  <c r="Q137" i="17"/>
  <c r="P137" i="17"/>
  <c r="O137" i="17"/>
  <c r="N137" i="17"/>
  <c r="I137" i="17"/>
  <c r="R137" i="17" s="1"/>
  <c r="H137" i="17"/>
  <c r="F137" i="17"/>
  <c r="D137" i="17"/>
  <c r="B137" i="17"/>
  <c r="A137" i="17"/>
  <c r="S136" i="17"/>
  <c r="Q136" i="17"/>
  <c r="P136" i="17"/>
  <c r="O136" i="17"/>
  <c r="N136" i="17"/>
  <c r="I136" i="17"/>
  <c r="R136" i="17" s="1"/>
  <c r="H136" i="17"/>
  <c r="F136" i="17"/>
  <c r="D136" i="17"/>
  <c r="B136" i="17"/>
  <c r="A136" i="17"/>
  <c r="S135" i="17"/>
  <c r="Q135" i="17"/>
  <c r="P135" i="17"/>
  <c r="O135" i="17"/>
  <c r="N135" i="17"/>
  <c r="I135" i="17"/>
  <c r="R135" i="17" s="1"/>
  <c r="H135" i="17"/>
  <c r="F135" i="17"/>
  <c r="D135" i="17"/>
  <c r="B135" i="17"/>
  <c r="A135" i="17"/>
  <c r="S134" i="17"/>
  <c r="Q134" i="17"/>
  <c r="P134" i="17"/>
  <c r="O134" i="17"/>
  <c r="N134" i="17"/>
  <c r="I134" i="17"/>
  <c r="R134" i="17" s="1"/>
  <c r="H134" i="17"/>
  <c r="F134" i="17"/>
  <c r="D134" i="17"/>
  <c r="B134" i="17"/>
  <c r="A134" i="17"/>
  <c r="S133" i="17"/>
  <c r="Q133" i="17"/>
  <c r="P133" i="17"/>
  <c r="O133" i="17"/>
  <c r="N133" i="17"/>
  <c r="I133" i="17"/>
  <c r="R133" i="17" s="1"/>
  <c r="H133" i="17"/>
  <c r="F133" i="17"/>
  <c r="D133" i="17"/>
  <c r="B133" i="17"/>
  <c r="A133" i="17"/>
  <c r="S132" i="17"/>
  <c r="Q132" i="17"/>
  <c r="P132" i="17"/>
  <c r="O132" i="17"/>
  <c r="N132" i="17"/>
  <c r="I132" i="17"/>
  <c r="R132" i="17" s="1"/>
  <c r="H132" i="17"/>
  <c r="F132" i="17"/>
  <c r="D132" i="17"/>
  <c r="B132" i="17"/>
  <c r="A132" i="17"/>
  <c r="S131" i="17"/>
  <c r="Q131" i="17"/>
  <c r="P131" i="17"/>
  <c r="O131" i="17"/>
  <c r="N131" i="17"/>
  <c r="I131" i="17"/>
  <c r="R131" i="17" s="1"/>
  <c r="H131" i="17"/>
  <c r="F131" i="17"/>
  <c r="D131" i="17"/>
  <c r="B131" i="17"/>
  <c r="A131" i="17"/>
  <c r="S130" i="17"/>
  <c r="Q130" i="17"/>
  <c r="P130" i="17"/>
  <c r="O130" i="17"/>
  <c r="N130" i="17"/>
  <c r="I130" i="17"/>
  <c r="R130" i="17" s="1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R128" i="17" s="1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R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R126" i="17" s="1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R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R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R122" i="17" s="1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R121" i="17" s="1"/>
  <c r="H121" i="17"/>
  <c r="F121" i="17"/>
  <c r="D121" i="17"/>
  <c r="B121" i="17"/>
  <c r="A121" i="17"/>
  <c r="AA120" i="17"/>
  <c r="Z120" i="17"/>
  <c r="S120" i="17"/>
  <c r="R120" i="17" s="1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R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R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R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 s="1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 s="1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R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R109" i="17" s="1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R107" i="17" s="1"/>
  <c r="H107" i="17"/>
  <c r="F107" i="17"/>
  <c r="D107" i="17"/>
  <c r="B107" i="17"/>
  <c r="A107" i="17"/>
  <c r="AA106" i="17"/>
  <c r="Z106" i="17"/>
  <c r="S106" i="17"/>
  <c r="R106" i="17" s="1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 s="1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R104" i="17" s="1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R103" i="17" s="1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R102" i="17" s="1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R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 s="1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R99" i="17" s="1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R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R95" i="17" s="1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R93" i="17" s="1"/>
  <c r="H93" i="17"/>
  <c r="F93" i="17"/>
  <c r="D93" i="17"/>
  <c r="B93" i="17"/>
  <c r="A93" i="17"/>
  <c r="AA92" i="17"/>
  <c r="Z92" i="17"/>
  <c r="S92" i="17"/>
  <c r="R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 s="1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R90" i="17" s="1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 s="1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R87" i="17" s="1"/>
  <c r="H87" i="17"/>
  <c r="F87" i="17"/>
  <c r="D87" i="17"/>
  <c r="B87" i="17"/>
  <c r="A87" i="17"/>
  <c r="AA86" i="17"/>
  <c r="Z86" i="17"/>
  <c r="S86" i="17"/>
  <c r="R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 s="1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 s="1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R83" i="17" s="1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 s="1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R81" i="17" s="1"/>
  <c r="H81" i="17"/>
  <c r="F81" i="17"/>
  <c r="D81" i="17"/>
  <c r="B81" i="17"/>
  <c r="A81" i="17"/>
  <c r="AA80" i="17"/>
  <c r="Z80" i="17"/>
  <c r="S80" i="17"/>
  <c r="R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 s="1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 s="1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R72" i="17" s="1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R71" i="17" s="1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R68" i="17" s="1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R63" i="17" s="1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R62" i="17" s="1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R51" i="17" s="1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R50" i="17" s="1"/>
  <c r="H50" i="17"/>
  <c r="F50" i="17"/>
  <c r="D50" i="17"/>
  <c r="B50" i="17"/>
  <c r="A50" i="17"/>
  <c r="AA49" i="17"/>
  <c r="Z49" i="17"/>
  <c r="S49" i="17"/>
  <c r="R49" i="17" s="1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R48" i="17" s="1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R47" i="17" s="1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R44" i="17" s="1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R39" i="17" s="1"/>
  <c r="H39" i="17"/>
  <c r="F39" i="17"/>
  <c r="D39" i="17"/>
  <c r="B39" i="17"/>
  <c r="A39" i="17"/>
  <c r="AA38" i="17"/>
  <c r="Z38" i="17"/>
  <c r="S38" i="17"/>
  <c r="R38" i="17" s="1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R37" i="17" s="1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R36" i="17" s="1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R35" i="17" s="1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R32" i="17" s="1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R28" i="17" s="1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R26" i="17" s="1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R25" i="17" s="1"/>
  <c r="H25" i="17"/>
  <c r="F25" i="17"/>
  <c r="D25" i="17"/>
  <c r="B25" i="17"/>
  <c r="A25" i="17"/>
  <c r="AA24" i="17"/>
  <c r="Z24" i="17"/>
  <c r="S24" i="17"/>
  <c r="R24" i="17" s="1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R21" i="17" s="1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R17" i="17" s="1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R13" i="17" s="1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R12" i="17" s="1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R8" i="17" s="1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R5" i="17" s="1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C30" i="12"/>
  <c r="N29" i="12"/>
  <c r="E29" i="12"/>
  <c r="N28" i="12"/>
  <c r="F28" i="12"/>
  <c r="E28" i="12"/>
  <c r="N27" i="12"/>
  <c r="D27" i="12"/>
  <c r="D30" i="12" s="1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D20" i="12" s="1"/>
  <c r="D32" i="12" s="1"/>
  <c r="C16" i="12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31" i="36" l="1"/>
  <c r="C31" i="36"/>
  <c r="C5" i="36"/>
  <c r="E26" i="35"/>
  <c r="D26" i="35"/>
  <c r="D10" i="35"/>
  <c r="R60" i="17"/>
  <c r="R61" i="17"/>
  <c r="R59" i="17"/>
  <c r="D21" i="34"/>
  <c r="G28" i="12" s="1"/>
  <c r="T11" i="25"/>
  <c r="T23" i="25"/>
  <c r="T24" i="25"/>
  <c r="T29" i="25"/>
  <c r="T15" i="25"/>
  <c r="T17" i="25"/>
  <c r="T20" i="25"/>
  <c r="T3" i="25"/>
  <c r="T10" i="25"/>
  <c r="T22" i="25"/>
  <c r="T28" i="25"/>
  <c r="R4" i="17"/>
  <c r="R6" i="17"/>
  <c r="R18" i="17"/>
  <c r="R29" i="17"/>
  <c r="R41" i="17"/>
  <c r="R53" i="17"/>
  <c r="R64" i="17"/>
  <c r="R7" i="17"/>
  <c r="R19" i="17"/>
  <c r="R30" i="17"/>
  <c r="R42" i="17"/>
  <c r="R54" i="17"/>
  <c r="R65" i="17"/>
  <c r="R20" i="17"/>
  <c r="R31" i="17"/>
  <c r="R43" i="17"/>
  <c r="R55" i="17"/>
  <c r="R66" i="17"/>
  <c r="R77" i="17"/>
  <c r="R56" i="17"/>
  <c r="R67" i="17"/>
  <c r="R78" i="17"/>
  <c r="R10" i="17"/>
  <c r="R79" i="17"/>
  <c r="R11" i="17"/>
  <c r="R23" i="17"/>
  <c r="R46" i="17"/>
  <c r="R27" i="17"/>
  <c r="R69" i="17"/>
  <c r="R9" i="17"/>
  <c r="R33" i="17"/>
  <c r="R75" i="17"/>
  <c r="R45" i="17"/>
  <c r="R14" i="17"/>
  <c r="R57" i="17"/>
  <c r="R15" i="17"/>
  <c r="C20" i="12"/>
  <c r="C32" i="12" s="1"/>
  <c r="R22" i="17"/>
  <c r="R58" i="17"/>
  <c r="R40" i="17"/>
  <c r="R76" i="17"/>
  <c r="R94" i="17"/>
  <c r="R129" i="17"/>
  <c r="E47" i="36"/>
  <c r="P9" i="34" s="1"/>
  <c r="E44" i="36"/>
  <c r="M9" i="34" s="1"/>
  <c r="E41" i="36"/>
  <c r="G38" i="36"/>
  <c r="G33" i="36"/>
  <c r="F38" i="36"/>
  <c r="F33" i="36"/>
  <c r="G46" i="36"/>
  <c r="O25" i="34" s="1"/>
  <c r="G43" i="36"/>
  <c r="L25" i="34" s="1"/>
  <c r="E38" i="36"/>
  <c r="E33" i="36"/>
  <c r="F46" i="36"/>
  <c r="O17" i="34" s="1"/>
  <c r="F43" i="36"/>
  <c r="L17" i="34" s="1"/>
  <c r="G51" i="36"/>
  <c r="S25" i="34" s="1"/>
  <c r="E46" i="36"/>
  <c r="O9" i="34" s="1"/>
  <c r="E43" i="36"/>
  <c r="L9" i="34" s="1"/>
  <c r="F51" i="36"/>
  <c r="S17" i="34" s="1"/>
  <c r="G56" i="36"/>
  <c r="G53" i="36"/>
  <c r="E51" i="36"/>
  <c r="S9" i="34" s="1"/>
  <c r="G48" i="36"/>
  <c r="Q25" i="34" s="1"/>
  <c r="G45" i="36"/>
  <c r="N25" i="34" s="1"/>
  <c r="G42" i="36"/>
  <c r="K25" i="34" s="1"/>
  <c r="F56" i="36"/>
  <c r="F53" i="36"/>
  <c r="F48" i="36"/>
  <c r="Q17" i="34" s="1"/>
  <c r="F45" i="36"/>
  <c r="N17" i="34" s="1"/>
  <c r="F42" i="36"/>
  <c r="K17" i="34" s="1"/>
  <c r="E56" i="36"/>
  <c r="E53" i="36"/>
  <c r="G50" i="36"/>
  <c r="E48" i="36"/>
  <c r="Q9" i="34" s="1"/>
  <c r="E45" i="36"/>
  <c r="N9" i="34" s="1"/>
  <c r="E42" i="36"/>
  <c r="K9" i="34" s="1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E50" i="36"/>
  <c r="G47" i="36"/>
  <c r="P25" i="34" s="1"/>
  <c r="G44" i="36"/>
  <c r="M25" i="34" s="1"/>
  <c r="G41" i="36"/>
  <c r="E39" i="36"/>
  <c r="I9" i="34" s="1"/>
  <c r="E34" i="36"/>
  <c r="F9" i="34" s="1"/>
  <c r="E55" i="36"/>
  <c r="U9" i="34" s="1"/>
  <c r="F47" i="36"/>
  <c r="P17" i="34" s="1"/>
  <c r="F44" i="36"/>
  <c r="M17" i="34" s="1"/>
  <c r="F41" i="36"/>
  <c r="G14" i="38"/>
  <c r="G13" i="38" s="1"/>
  <c r="F14" i="38"/>
  <c r="F13" i="38" s="1"/>
  <c r="E14" i="38"/>
  <c r="E13" i="38" s="1"/>
  <c r="R3" i="17"/>
  <c r="R16" i="17"/>
  <c r="R34" i="17"/>
  <c r="R52" i="17"/>
  <c r="R70" i="17"/>
  <c r="R88" i="17"/>
  <c r="R115" i="17"/>
  <c r="R108" i="17"/>
  <c r="T108" i="25"/>
  <c r="T153" i="25"/>
  <c r="T95" i="25"/>
  <c r="T165" i="25"/>
  <c r="T261" i="25"/>
  <c r="T345" i="25"/>
  <c r="T107" i="25"/>
  <c r="T189" i="25"/>
  <c r="T237" i="25"/>
  <c r="T333" i="25"/>
  <c r="T101" i="25"/>
  <c r="T201" i="25"/>
  <c r="T225" i="25"/>
  <c r="R114" i="17"/>
  <c r="G39" i="35"/>
  <c r="G36" i="35"/>
  <c r="F39" i="35"/>
  <c r="F36" i="35"/>
  <c r="H33" i="35"/>
  <c r="H30" i="35"/>
  <c r="G33" i="35"/>
  <c r="G30" i="35"/>
  <c r="H38" i="35"/>
  <c r="F33" i="35"/>
  <c r="F30" i="35"/>
  <c r="G38" i="35"/>
  <c r="H19" i="37"/>
  <c r="F38" i="35"/>
  <c r="H32" i="35"/>
  <c r="H29" i="35"/>
  <c r="G19" i="37"/>
  <c r="G32" i="35"/>
  <c r="G29" i="35"/>
  <c r="F19" i="37"/>
  <c r="H40" i="35"/>
  <c r="H37" i="35"/>
  <c r="F32" i="35"/>
  <c r="F29" i="35"/>
  <c r="G40" i="35"/>
  <c r="G37" i="35"/>
  <c r="H16" i="37"/>
  <c r="F40" i="35"/>
  <c r="F37" i="35"/>
  <c r="H34" i="35"/>
  <c r="H31" i="35"/>
  <c r="H28" i="35"/>
  <c r="G16" i="37"/>
  <c r="G15" i="37" s="1"/>
  <c r="F26" i="12" s="1"/>
  <c r="G34" i="35"/>
  <c r="G31" i="35"/>
  <c r="G28" i="35"/>
  <c r="F16" i="37"/>
  <c r="H39" i="35"/>
  <c r="H36" i="35"/>
  <c r="F34" i="35"/>
  <c r="F31" i="35"/>
  <c r="F28" i="35"/>
  <c r="T276" i="25"/>
  <c r="T297" i="25"/>
  <c r="T369" i="25"/>
  <c r="R96" i="17"/>
  <c r="T5" i="25"/>
  <c r="T228" i="25"/>
  <c r="T487" i="25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F26" i="34" s="1"/>
  <c r="E12" i="36"/>
  <c r="E16" i="36"/>
  <c r="K6" i="34" s="1"/>
  <c r="K8" i="34" s="1"/>
  <c r="K10" i="34" s="1"/>
  <c r="G17" i="36"/>
  <c r="L22" i="34" s="1"/>
  <c r="L24" i="34" s="1"/>
  <c r="L26" i="34" s="1"/>
  <c r="E19" i="36"/>
  <c r="N6" i="34" s="1"/>
  <c r="N8" i="34" s="1"/>
  <c r="N10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M10" i="34" s="1"/>
  <c r="G19" i="36"/>
  <c r="N22" i="34" s="1"/>
  <c r="N24" i="34" s="1"/>
  <c r="N26" i="34" s="1"/>
  <c r="E21" i="36"/>
  <c r="P6" i="34" s="1"/>
  <c r="P8" i="34" s="1"/>
  <c r="G22" i="36"/>
  <c r="Q22" i="34" s="1"/>
  <c r="Q24" i="34" s="1"/>
  <c r="Q26" i="34" s="1"/>
  <c r="E25" i="36"/>
  <c r="S6" i="34" s="1"/>
  <c r="S8" i="34" s="1"/>
  <c r="S10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P26" i="34" s="1"/>
  <c r="E24" i="36"/>
  <c r="G25" i="36"/>
  <c r="S22" i="34" s="1"/>
  <c r="S24" i="34" s="1"/>
  <c r="S26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O18" i="34" s="1"/>
  <c r="F24" i="36"/>
  <c r="F15" i="37" l="1"/>
  <c r="E26" i="12" s="1"/>
  <c r="O26" i="34"/>
  <c r="L18" i="34"/>
  <c r="O10" i="34"/>
  <c r="P10" i="34"/>
  <c r="K26" i="34"/>
  <c r="Q18" i="34"/>
  <c r="N18" i="34"/>
  <c r="Q10" i="34"/>
  <c r="I10" i="34"/>
  <c r="F18" i="34"/>
  <c r="P18" i="34"/>
  <c r="M18" i="34"/>
  <c r="F10" i="34"/>
  <c r="S18" i="34"/>
  <c r="K18" i="34"/>
  <c r="M26" i="34"/>
  <c r="L10" i="34"/>
  <c r="F12" i="38"/>
  <c r="F36" i="36"/>
  <c r="E54" i="36"/>
  <c r="V9" i="34"/>
  <c r="E25" i="34"/>
  <c r="G32" i="36"/>
  <c r="G27" i="35"/>
  <c r="G36" i="36"/>
  <c r="G12" i="38"/>
  <c r="G37" i="36"/>
  <c r="H25" i="34"/>
  <c r="F40" i="36"/>
  <c r="J17" i="34"/>
  <c r="E40" i="36"/>
  <c r="J9" i="34"/>
  <c r="F49" i="36"/>
  <c r="R17" i="34"/>
  <c r="T17" i="34"/>
  <c r="F52" i="36"/>
  <c r="H27" i="35"/>
  <c r="F54" i="36"/>
  <c r="V17" i="34"/>
  <c r="E32" i="36"/>
  <c r="E9" i="34"/>
  <c r="F27" i="35"/>
  <c r="E37" i="36"/>
  <c r="H9" i="34"/>
  <c r="G40" i="36"/>
  <c r="J25" i="34"/>
  <c r="F35" i="35"/>
  <c r="E18" i="12" s="1"/>
  <c r="H35" i="35"/>
  <c r="G18" i="12" s="1"/>
  <c r="H15" i="37"/>
  <c r="G26" i="12" s="1"/>
  <c r="E82" i="33"/>
  <c r="E79" i="33"/>
  <c r="E76" i="33"/>
  <c r="G73" i="33"/>
  <c r="G70" i="33"/>
  <c r="G67" i="33"/>
  <c r="E65" i="33"/>
  <c r="E62" i="33"/>
  <c r="G56" i="33"/>
  <c r="G53" i="33"/>
  <c r="E51" i="33"/>
  <c r="E48" i="33"/>
  <c r="G42" i="33"/>
  <c r="G39" i="33"/>
  <c r="E37" i="33"/>
  <c r="E34" i="33"/>
  <c r="E31" i="33"/>
  <c r="G25" i="33"/>
  <c r="G22" i="33"/>
  <c r="E20" i="33"/>
  <c r="E17" i="33"/>
  <c r="G14" i="33"/>
  <c r="G8" i="33"/>
  <c r="F73" i="33"/>
  <c r="F70" i="33"/>
  <c r="F67" i="33"/>
  <c r="F56" i="33"/>
  <c r="F53" i="33"/>
  <c r="F42" i="33"/>
  <c r="F39" i="33"/>
  <c r="F25" i="33"/>
  <c r="F22" i="33"/>
  <c r="F14" i="33"/>
  <c r="F8" i="33"/>
  <c r="G84" i="33"/>
  <c r="G81" i="33"/>
  <c r="G78" i="33"/>
  <c r="E73" i="33"/>
  <c r="E70" i="33"/>
  <c r="E67" i="33"/>
  <c r="G64" i="33"/>
  <c r="G61" i="33"/>
  <c r="E56" i="33"/>
  <c r="E53" i="33"/>
  <c r="G50" i="33"/>
  <c r="G47" i="33"/>
  <c r="E42" i="33"/>
  <c r="E39" i="33"/>
  <c r="G36" i="33"/>
  <c r="G33" i="33"/>
  <c r="G30" i="33"/>
  <c r="E25" i="33"/>
  <c r="E22" i="33"/>
  <c r="G19" i="33"/>
  <c r="G16" i="33"/>
  <c r="E14" i="33"/>
  <c r="E8" i="33"/>
  <c r="F84" i="33"/>
  <c r="F81" i="33"/>
  <c r="F78" i="33"/>
  <c r="F64" i="33"/>
  <c r="F61" i="33"/>
  <c r="F50" i="33"/>
  <c r="F47" i="33"/>
  <c r="F36" i="33"/>
  <c r="F33" i="33"/>
  <c r="F30" i="33"/>
  <c r="F19" i="33"/>
  <c r="F16" i="33"/>
  <c r="E84" i="33"/>
  <c r="E81" i="33"/>
  <c r="E78" i="33"/>
  <c r="G72" i="33"/>
  <c r="G69" i="33"/>
  <c r="E64" i="33"/>
  <c r="E61" i="33"/>
  <c r="G58" i="33"/>
  <c r="G55" i="33"/>
  <c r="E50" i="33"/>
  <c r="E47" i="33"/>
  <c r="G44" i="33"/>
  <c r="G41" i="33"/>
  <c r="E36" i="33"/>
  <c r="E33" i="33"/>
  <c r="E30" i="33"/>
  <c r="G27" i="33"/>
  <c r="G24" i="33"/>
  <c r="E19" i="33"/>
  <c r="E16" i="33"/>
  <c r="G13" i="33"/>
  <c r="G10" i="33"/>
  <c r="G7" i="33"/>
  <c r="F72" i="33"/>
  <c r="F69" i="33"/>
  <c r="F58" i="33"/>
  <c r="F55" i="33"/>
  <c r="F44" i="33"/>
  <c r="F41" i="33"/>
  <c r="F27" i="33"/>
  <c r="F24" i="33"/>
  <c r="F13" i="33"/>
  <c r="F10" i="33"/>
  <c r="F7" i="33"/>
  <c r="G83" i="33"/>
  <c r="G80" i="33"/>
  <c r="G77" i="33"/>
  <c r="E72" i="33"/>
  <c r="E69" i="33"/>
  <c r="G63" i="33"/>
  <c r="G60" i="33"/>
  <c r="E58" i="33"/>
  <c r="E55" i="33"/>
  <c r="G49" i="33"/>
  <c r="G46" i="33"/>
  <c r="E44" i="33"/>
  <c r="E41" i="33"/>
  <c r="G35" i="33"/>
  <c r="G32" i="33"/>
  <c r="G29" i="33"/>
  <c r="E27" i="33"/>
  <c r="E24" i="33"/>
  <c r="G18" i="33"/>
  <c r="E13" i="33"/>
  <c r="E10" i="33"/>
  <c r="E7" i="33"/>
  <c r="F83" i="33"/>
  <c r="F80" i="33"/>
  <c r="F77" i="33"/>
  <c r="F63" i="33"/>
  <c r="F60" i="33"/>
  <c r="F49" i="33"/>
  <c r="F46" i="33"/>
  <c r="F35" i="33"/>
  <c r="F32" i="33"/>
  <c r="F29" i="33"/>
  <c r="F18" i="33"/>
  <c r="E83" i="33"/>
  <c r="E80" i="33"/>
  <c r="E77" i="33"/>
  <c r="G74" i="33"/>
  <c r="G71" i="33"/>
  <c r="G68" i="33"/>
  <c r="E63" i="33"/>
  <c r="E60" i="33"/>
  <c r="G57" i="33"/>
  <c r="G54" i="33"/>
  <c r="E49" i="33"/>
  <c r="E46" i="33"/>
  <c r="G43" i="33"/>
  <c r="G40" i="33"/>
  <c r="E35" i="33"/>
  <c r="E32" i="33"/>
  <c r="E29" i="33"/>
  <c r="G26" i="33"/>
  <c r="G23" i="33"/>
  <c r="E18" i="33"/>
  <c r="G12" i="33"/>
  <c r="G9" i="33"/>
  <c r="F74" i="33"/>
  <c r="F71" i="33"/>
  <c r="F68" i="33"/>
  <c r="F57" i="33"/>
  <c r="F54" i="33"/>
  <c r="F43" i="33"/>
  <c r="F40" i="33"/>
  <c r="F26" i="33"/>
  <c r="F23" i="33"/>
  <c r="F12" i="33"/>
  <c r="F9" i="33"/>
  <c r="G82" i="33"/>
  <c r="G79" i="33"/>
  <c r="G76" i="33"/>
  <c r="E74" i="33"/>
  <c r="E71" i="33"/>
  <c r="E68" i="33"/>
  <c r="G65" i="33"/>
  <c r="G62" i="33"/>
  <c r="E57" i="33"/>
  <c r="E54" i="33"/>
  <c r="G51" i="33"/>
  <c r="G48" i="33"/>
  <c r="E43" i="33"/>
  <c r="E40" i="33"/>
  <c r="G37" i="33"/>
  <c r="G34" i="33"/>
  <c r="G31" i="33"/>
  <c r="E26" i="33"/>
  <c r="E23" i="33"/>
  <c r="G20" i="33"/>
  <c r="G17" i="33"/>
  <c r="E12" i="33"/>
  <c r="E9" i="33"/>
  <c r="F82" i="33"/>
  <c r="F79" i="33"/>
  <c r="F76" i="33"/>
  <c r="F65" i="33"/>
  <c r="F62" i="33"/>
  <c r="F51" i="33"/>
  <c r="F48" i="33"/>
  <c r="F37" i="33"/>
  <c r="F34" i="33"/>
  <c r="F31" i="33"/>
  <c r="F20" i="33"/>
  <c r="F17" i="33"/>
  <c r="G49" i="36"/>
  <c r="R25" i="34"/>
  <c r="G52" i="36"/>
  <c r="T25" i="34"/>
  <c r="E17" i="34"/>
  <c r="F32" i="36"/>
  <c r="G35" i="35"/>
  <c r="F18" i="12" s="1"/>
  <c r="E36" i="36"/>
  <c r="E12" i="38"/>
  <c r="E49" i="36"/>
  <c r="R9" i="34"/>
  <c r="E52" i="36"/>
  <c r="T9" i="34"/>
  <c r="G54" i="36"/>
  <c r="V25" i="34"/>
  <c r="F37" i="36"/>
  <c r="H17" i="34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V26" i="34" s="1"/>
  <c r="G10" i="38"/>
  <c r="U22" i="34"/>
  <c r="U24" i="34" s="1"/>
  <c r="U26" i="34" s="1"/>
  <c r="H11" i="35"/>
  <c r="G10" i="37"/>
  <c r="F25" i="12" s="1"/>
  <c r="F27" i="12" s="1"/>
  <c r="F30" i="12" s="1"/>
  <c r="F10" i="37"/>
  <c r="E25" i="12" s="1"/>
  <c r="E27" i="12" s="1"/>
  <c r="E30" i="12" s="1"/>
  <c r="H10" i="37"/>
  <c r="G25" i="12" s="1"/>
  <c r="G27" i="12" s="1"/>
  <c r="G30" i="12" s="1"/>
  <c r="V6" i="34"/>
  <c r="V8" i="34" s="1"/>
  <c r="F28" i="36"/>
  <c r="V14" i="34"/>
  <c r="V16" i="34" s="1"/>
  <c r="H22" i="34"/>
  <c r="H24" i="34" s="1"/>
  <c r="H26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E11" i="36"/>
  <c r="J22" i="34"/>
  <c r="J24" i="34" s="1"/>
  <c r="J26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R18" i="34" s="1"/>
  <c r="F23" i="36"/>
  <c r="R6" i="34"/>
  <c r="R8" i="34" s="1"/>
  <c r="E23" i="36"/>
  <c r="F14" i="36"/>
  <c r="J14" i="34"/>
  <c r="J16" i="34" s="1"/>
  <c r="G6" i="36"/>
  <c r="E22" i="34"/>
  <c r="F6" i="36"/>
  <c r="E14" i="34"/>
  <c r="E45" i="33" l="1"/>
  <c r="T18" i="34"/>
  <c r="R26" i="34"/>
  <c r="V18" i="34"/>
  <c r="H18" i="34"/>
  <c r="H10" i="34"/>
  <c r="V10" i="34"/>
  <c r="J10" i="34"/>
  <c r="J18" i="34"/>
  <c r="E59" i="33"/>
  <c r="F45" i="33"/>
  <c r="F66" i="33"/>
  <c r="E75" i="33"/>
  <c r="G28" i="33"/>
  <c r="E38" i="33"/>
  <c r="G38" i="33"/>
  <c r="F59" i="33"/>
  <c r="T10" i="34"/>
  <c r="E28" i="33"/>
  <c r="F15" i="33"/>
  <c r="H26" i="35"/>
  <c r="G17" i="12"/>
  <c r="G19" i="12" s="1"/>
  <c r="G35" i="36"/>
  <c r="G31" i="36" s="1"/>
  <c r="G25" i="34"/>
  <c r="G26" i="34" s="1"/>
  <c r="E35" i="36"/>
  <c r="E31" i="36" s="1"/>
  <c r="G9" i="34"/>
  <c r="G10" i="34" s="1"/>
  <c r="G6" i="33"/>
  <c r="G26" i="35"/>
  <c r="F17" i="12"/>
  <c r="F19" i="12" s="1"/>
  <c r="F6" i="33"/>
  <c r="E52" i="33"/>
  <c r="G52" i="33"/>
  <c r="T26" i="34"/>
  <c r="G45" i="33"/>
  <c r="G15" i="33"/>
  <c r="F21" i="33"/>
  <c r="E6" i="33"/>
  <c r="E15" i="33"/>
  <c r="G75" i="33"/>
  <c r="E21" i="33"/>
  <c r="F38" i="33"/>
  <c r="G21" i="33"/>
  <c r="R10" i="34"/>
  <c r="F75" i="33"/>
  <c r="F28" i="33"/>
  <c r="E66" i="33"/>
  <c r="G66" i="33"/>
  <c r="F35" i="36"/>
  <c r="F31" i="36" s="1"/>
  <c r="G17" i="34"/>
  <c r="D17" i="34" s="1"/>
  <c r="G59" i="33"/>
  <c r="F52" i="33"/>
  <c r="F26" i="35"/>
  <c r="E17" i="12"/>
  <c r="E19" i="12" s="1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F20" i="12" l="1"/>
  <c r="F32" i="12" s="1"/>
  <c r="E20" i="12"/>
  <c r="E32" i="12" s="1"/>
  <c r="D25" i="34"/>
  <c r="G18" i="34"/>
  <c r="D9" i="34"/>
  <c r="F5" i="33"/>
  <c r="E5" i="33"/>
  <c r="G5" i="33"/>
  <c r="G20" i="12"/>
  <c r="G32" i="12" s="1"/>
  <c r="I22" i="34"/>
  <c r="G11" i="36"/>
  <c r="G5" i="36" s="1"/>
  <c r="E26" i="34"/>
  <c r="E18" i="34"/>
  <c r="D16" i="34"/>
  <c r="D8" i="34"/>
  <c r="E10" i="34"/>
  <c r="D10" i="34" s="1"/>
  <c r="D18" i="34" l="1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<sst xmlns="http://schemas.openxmlformats.org/spreadsheetml/2006/main" count="17067" uniqueCount="6646">
  <si>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</si>
  <si>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</si>
  <si>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</si>
  <si>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</si>
  <si>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</si>
  <si>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</si>
  <si>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</si>
  <si>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</si>
  <si>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</si>
  <si>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</si>
  <si>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</si>
  <si>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</si>
  <si>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</si>
  <si>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</si>
  <si>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</si>
  <si>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</si>
  <si>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</si>
  <si>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</si>
  <si>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</si>
  <si>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</si>
  <si>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</si>
  <si>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</si>
  <si>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</si>
  <si>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</si>
  <si>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</si>
  <si>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</si>
  <si>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</si>
  <si>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</si>
  <si>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</si>
  <si>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</si>
  <si>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</si>
  <si>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</si>
  <si>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</si>
  <si>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</si>
  <si>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</si>
  <si>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</si>
  <si>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</si>
  <si>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</si>
  <si>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</si>
  <si>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</si>
  <si>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</si>
  <si>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</si>
  <si>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</si>
  <si>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</si>
  <si>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</si>
  <si>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</si>
  <si>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</si>
  <si>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</si>
  <si>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</si>
  <si>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</si>
  <si>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</si>
  <si>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</si>
  <si>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</si>
  <si>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</si>
  <si>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</si>
  <si>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</si>
  <si>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</si>
  <si>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</si>
  <si>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</si>
  <si>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</si>
  <si>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</si>
  <si>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</si>
  <si>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</si>
  <si>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</si>
  <si>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</si>
  <si>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</si>
  <si>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</si>
  <si>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</si>
  <si>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</si>
  <si>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</si>
  <si>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</si>
  <si>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</si>
  <si>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</si>
  <si>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</si>
  <si>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</si>
  <si>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</si>
  <si>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</si>
  <si>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</si>
  <si>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</si>
  <si>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</si>
  <si>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</si>
  <si>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</si>
  <si>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</si>
  <si>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</si>
  <si>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</si>
  <si>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</si>
  <si>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</si>
  <si>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</si>
  <si>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</si>
  <si>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</si>
  <si>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</si>
  <si>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</si>
  <si>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</si>
  <si>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</si>
  <si>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</si>
  <si>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</si>
  <si>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</si>
  <si>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</si>
  <si>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</si>
  <si>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</si>
  <si>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</si>
  <si>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</si>
  <si>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</si>
  <si>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</si>
  <si>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</si>
  <si>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</si>
  <si>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</si>
  <si>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</si>
  <si>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</si>
  <si>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</si>
  <si>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</si>
  <si>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</si>
  <si>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</si>
  <si>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</si>
  <si>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</si>
  <si>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</si>
  <si>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</si>
  <si>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</si>
  <si>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</si>
  <si>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</si>
  <si>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</si>
  <si>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</si>
  <si>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</si>
  <si>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</si>
  <si>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</si>
  <si>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</si>
  <si>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</si>
  <si>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</si>
  <si>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</si>
  <si>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</si>
  <si>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</si>
  <si>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</si>
  <si>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</si>
  <si>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</si>
  <si>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</si>
  <si>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</si>
  <si>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</si>
  <si>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</si>
  <si>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</si>
  <si>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</si>
  <si>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</si>
  <si>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</si>
  <si>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</si>
  <si>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</si>
  <si>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</si>
  <si>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</si>
  <si>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</si>
  <si>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</si>
  <si>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</si>
  <si>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</si>
  <si>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</si>
  <si>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</si>
  <si>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</si>
  <si>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</si>
  <si>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</si>
  <si>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</si>
  <si>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</si>
  <si>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</si>
  <si>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</si>
  <si>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</si>
  <si>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</si>
  <si>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</si>
  <si>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</si>
  <si>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</si>
  <si>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</si>
  <si>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</si>
  <si>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</si>
  <si>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</si>
  <si>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</si>
  <si>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</si>
  <si>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</si>
  <si>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</si>
  <si>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</si>
  <si>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</si>
  <si>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</si>
  <si>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</si>
  <si>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</si>
  <si>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</si>
  <si>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</si>
  <si>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</si>
  <si>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</si>
  <si>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</si>
  <si>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</si>
  <si>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</si>
  <si>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</si>
  <si>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</si>
  <si>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</si>
  <si>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</si>
  <si>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</si>
  <si>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</si>
  <si>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</si>
  <si>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</si>
  <si>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</si>
  <si>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</si>
  <si>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</si>
  <si>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</si>
  <si>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</si>
  <si>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</si>
  <si>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</si>
  <si>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</si>
  <si>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</si>
  <si>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</si>
  <si>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</si>
  <si>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</si>
  <si>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</si>
  <si>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</si>
  <si>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</si>
  <si>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</si>
  <si>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</si>
  <si>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</si>
  <si>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</si>
  <si>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</si>
  <si>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</si>
  <si>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</si>
  <si>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</si>
  <si>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</si>
  <si>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</si>
  <si>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</si>
  <si>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</si>
  <si>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</si>
  <si>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</si>
  <si>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</si>
  <si>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</si>
  <si>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</si>
  <si>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</si>
  <si>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</si>
  <si>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</si>
  <si>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</si>
  <si>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</si>
  <si>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</si>
  <si>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</si>
  <si>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</si>
  <si>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</si>
  <si>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</si>
  <si>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</si>
  <si>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</si>
  <si>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</si>
  <si>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</si>
  <si>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</si>
  <si>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</si>
  <si>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</si>
  <si>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</si>
  <si>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</si>
  <si>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</si>
  <si>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</si>
  <si>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</si>
  <si>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</si>
  <si>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</si>
  <si>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</si>
  <si>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</si>
  <si>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</si>
  <si>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</si>
  <si>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</si>
  <si>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</si>
  <si>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</si>
  <si>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</si>
  <si>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</si>
  <si>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</si>
  <si>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</si>
  <si>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</si>
  <si>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</si>
  <si>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</si>
  <si>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</si>
  <si>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</si>
  <si>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</si>
  <si>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</si>
  <si>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</si>
  <si>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</si>
  <si>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</si>
  <si>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</si>
  <si>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</si>
  <si>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</si>
  <si>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</si>
  <si>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</si>
  <si>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</si>
  <si>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</si>
  <si>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</si>
  <si>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</si>
  <si>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</si>
  <si>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</si>
  <si>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</si>
  <si>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</si>
  <si>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</si>
  <si>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</si>
  <si>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</si>
  <si>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</si>
  <si>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</si>
  <si>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</si>
  <si>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</si>
  <si>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</si>
  <si>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</si>
  <si>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</si>
  <si>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</si>
  <si>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</si>
  <si>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</si>
  <si>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</si>
  <si>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</si>
  <si>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</si>
  <si>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</si>
  <si>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</si>
  <si>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</si>
  <si>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</si>
  <si>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</si>
  <si>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</si>
  <si>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</si>
  <si>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</si>
  <si>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</si>
  <si>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</si>
  <si>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</si>
  <si>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</si>
  <si>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</si>
  <si>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</si>
  <si>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</si>
  <si>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</si>
  <si>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</si>
  <si>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</si>
  <si>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</si>
  <si>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</si>
  <si>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</si>
  <si>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</si>
  <si>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</si>
  <si>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</si>
  <si>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</si>
  <si>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</si>
  <si>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</si>
  <si>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</si>
  <si>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</si>
  <si>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</si>
  <si>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</si>
  <si>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</si>
  <si>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</si>
  <si>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</si>
  <si>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</si>
  <si>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</si>
  <si>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</si>
  <si>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</si>
  <si>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</si>
  <si>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</si>
  <si>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</si>
  <si>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</si>
  <si>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</si>
  <si>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</si>
  <si>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</si>
  <si>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</si>
  <si>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</si>
  <si>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</si>
  <si>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</si>
  <si>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</si>
  <si>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</si>
  <si>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</si>
  <si>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</si>
  <si>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</si>
  <si>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</si>
  <si>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</si>
  <si>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</si>
  <si>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</si>
  <si>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</si>
  <si>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</si>
  <si>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</si>
  <si>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</si>
  <si>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</si>
  <si>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</si>
  <si>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</si>
  <si>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</si>
  <si>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</si>
  <si>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</si>
  <si>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</si>
  <si>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</si>
  <si>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</si>
  <si>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</si>
  <si>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</si>
  <si>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</si>
  <si>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</si>
  <si>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</si>
  <si>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</si>
  <si>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</si>
  <si>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</si>
  <si>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</si>
  <si>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</si>
  <si>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</si>
  <si>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</si>
  <si>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</si>
  <si>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</si>
  <si>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</si>
  <si>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</si>
  <si>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</si>
  <si>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</si>
  <si>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</si>
  <si>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</si>
  <si>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</si>
  <si>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</si>
  <si>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</si>
  <si>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</si>
  <si>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</si>
  <si>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</si>
  <si>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</si>
  <si>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</si>
  <si>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</si>
  <si>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</si>
  <si>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</si>
  <si>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</si>
  <si>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</si>
  <si>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</si>
  <si>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</si>
  <si>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</si>
  <si>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</si>
  <si>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</si>
  <si>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</si>
  <si>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</si>
  <si>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</si>
  <si>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</si>
  <si>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</si>
  <si>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</si>
  <si>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</si>
  <si>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</si>
  <si>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</si>
  <si>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</si>
  <si>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</si>
  <si>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</si>
  <si>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</si>
  <si>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</si>
  <si>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</si>
  <si>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</si>
  <si>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</si>
  <si>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</si>
  <si>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</si>
  <si>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</si>
  <si>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</si>
  <si>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</si>
  <si>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</si>
  <si>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</si>
  <si>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</si>
  <si>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</si>
  <si>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</si>
  <si>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</si>
  <si>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</si>
  <si>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</si>
  <si>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</si>
  <si>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</si>
  <si>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</si>
  <si>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</si>
  <si>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</si>
  <si>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</si>
  <si>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</si>
  <si>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</si>
  <si>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</si>
  <si>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</si>
  <si>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</si>
  <si>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</si>
  <si>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</si>
  <si>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</si>
  <si>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</si>
  <si>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</si>
  <si>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</si>
  <si>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</si>
  <si>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</si>
  <si>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</si>
  <si>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</si>
  <si>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</si>
  <si>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</si>
  <si>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</si>
  <si>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</si>
  <si>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</si>
  <si>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</si>
  <si>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</si>
  <si>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</si>
  <si>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</si>
  <si>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</si>
  <si>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</si>
  <si>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</si>
  <si>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</si>
  <si>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</si>
  <si>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</si>
  <si>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</si>
  <si>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</si>
  <si>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</si>
  <si>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</si>
  <si>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</si>
  <si>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</si>
  <si>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</si>
  <si>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</si>
  <si>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</si>
  <si>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</si>
  <si>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</si>
  <si>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</si>
  <si>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</si>
  <si>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</si>
  <si>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</si>
  <si>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</si>
  <si>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</si>
  <si>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</si>
  <si>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</si>
  <si>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</si>
  <si>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</si>
  <si>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</si>
  <si>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</si>
  <si>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</si>
  <si>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</si>
  <si>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</si>
  <si>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</si>
  <si>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</si>
  <si>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</si>
  <si>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</si>
  <si>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</si>
  <si>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</si>
  <si>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</si>
  <si>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</si>
  <si>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</si>
  <si>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</si>
  <si>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</si>
  <si>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</si>
  <si>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</si>
  <si>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</si>
  <si>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</si>
  <si>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</si>
  <si>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</si>
  <si>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</si>
  <si>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</si>
  <si>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</si>
  <si>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</si>
  <si>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</si>
  <si>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</si>
  <si>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</si>
  <si>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</si>
  <si>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</si>
  <si>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</si>
  <si>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</si>
  <si>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</si>
  <si>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</si>
  <si>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</si>
  <si>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</si>
  <si>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</si>
  <si>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</si>
  <si>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</si>
  <si>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</si>
  <si>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</si>
  <si>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</si>
  <si>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</si>
  <si>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</si>
  <si>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</si>
  <si>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</si>
  <si>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</si>
  <si>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</si>
  <si>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</si>
  <si>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</si>
  <si>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</si>
  <si>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</si>
  <si>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</si>
  <si>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</si>
  <si>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</si>
  <si>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</si>
  <si>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</si>
  <si>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</si>
  <si>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</si>
  <si>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</si>
  <si>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</si>
  <si>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</si>
  <si>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</si>
  <si>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</si>
  <si>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</si>
  <si>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</si>
  <si>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</si>
  <si>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</si>
  <si>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</si>
  <si>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</si>
  <si>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</si>
  <si>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</si>
  <si>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</si>
  <si>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</si>
  <si>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</si>
  <si>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</si>
  <si>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</si>
  <si>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</si>
  <si>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</si>
  <si>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</si>
  <si>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</si>
  <si>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</si>
  <si>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</si>
  <si>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</si>
  <si>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</si>
  <si>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</si>
  <si>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</si>
  <si>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</si>
  <si>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</si>
  <si>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</si>
  <si>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</si>
  <si>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</si>
  <si>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</si>
  <si>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</si>
  <si>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</si>
  <si>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</si>
  <si>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</si>
  <si>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</si>
  <si>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</si>
  <si>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</si>
  <si>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</si>
  <si>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</si>
  <si>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</si>
  <si>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</si>
  <si>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</si>
  <si>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</si>
  <si>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</si>
  <si>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</si>
  <si>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</si>
  <si>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</si>
  <si>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</si>
  <si>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</si>
  <si>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</si>
  <si>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</si>
  <si>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</si>
  <si>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</si>
  <si>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</si>
  <si>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</si>
  <si>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</si>
  <si>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</si>
  <si>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</si>
  <si>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</si>
  <si>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</si>
  <si>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</si>
  <si>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</si>
  <si>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</si>
  <si>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</si>
  <si>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</si>
  <si>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</si>
  <si>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</si>
  <si>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</si>
  <si>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</si>
  <si>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</si>
  <si>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</si>
  <si>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</si>
  <si>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</si>
  <si>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</si>
  <si>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</si>
  <si>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</si>
  <si>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</si>
  <si>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</si>
  <si>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</si>
  <si>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</si>
  <si>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</si>
  <si>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</si>
  <si>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</si>
  <si>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</si>
  <si>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</si>
  <si>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</si>
  <si>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</si>
  <si>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</si>
  <si>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</si>
  <si>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</si>
  <si>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</si>
  <si>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</si>
  <si>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</si>
  <si>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</si>
  <si>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</si>
  <si>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</si>
  <si>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</si>
  <si>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</si>
  <si>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</si>
  <si>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</si>
  <si>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</si>
  <si>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</si>
  <si>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</si>
  <si>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</si>
  <si>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</si>
  <si>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</si>
  <si>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</si>
  <si>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</si>
  <si>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</si>
  <si>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</si>
  <si>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</si>
  <si>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</si>
  <si>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</si>
  <si>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</si>
  <si>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</si>
  <si>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</si>
  <si>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</si>
  <si>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</si>
  <si>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</si>
  <si>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</si>
  <si>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</si>
  <si>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</si>
  <si>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</si>
  <si>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</si>
  <si>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</si>
  <si>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</si>
  <si>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</si>
  <si>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</si>
  <si>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</si>
  <si>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</si>
  <si>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</si>
  <si>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</si>
  <si>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</si>
  <si>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</si>
  <si>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</si>
  <si>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</si>
  <si>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</si>
  <si>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</si>
  <si>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</si>
  <si>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</si>
  <si>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</si>
  <si>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</si>
  <si>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</si>
  <si>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</si>
  <si>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</si>
  <si>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</si>
  <si>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</si>
  <si>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</si>
  <si>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</si>
  <si>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</si>
  <si>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</si>
  <si>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</si>
  <si>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</si>
  <si>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</si>
  <si>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</si>
  <si>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</si>
  <si>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</si>
  <si>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</si>
  <si>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</si>
  <si>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</si>
  <si>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</si>
  <si>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</si>
  <si>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</si>
  <si>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</si>
  <si>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</si>
  <si>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</si>
  <si>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</si>
  <si>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</si>
  <si>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</si>
  <si>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</si>
  <si>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</si>
  <si>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</si>
  <si>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</si>
  <si>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</si>
  <si>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</si>
  <si>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</si>
  <si>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</si>
  <si>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</si>
  <si>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</si>
  <si>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</si>
  <si>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</si>
  <si>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</si>
  <si>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</si>
  <si>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</si>
  <si>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</si>
  <si>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</si>
  <si>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</si>
  <si>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</si>
  <si>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</si>
  <si>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</si>
  <si>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</si>
  <si>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</si>
  <si>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</si>
  <si>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</si>
  <si>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</si>
  <si>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</si>
  <si>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</si>
  <si>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</si>
  <si>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</si>
  <si>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</si>
  <si>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</si>
  <si>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</si>
  <si>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</si>
  <si>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</si>
  <si>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</si>
  <si>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</si>
  <si>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</si>
  <si>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</si>
  <si>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</si>
  <si>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</si>
  <si>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</si>
  <si>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</si>
  <si>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</si>
  <si>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</si>
  <si>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</si>
  <si>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</si>
  <si>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</si>
  <si>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</si>
  <si>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</si>
  <si>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</si>
  <si>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</si>
  <si>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</si>
  <si>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</si>
  <si>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</si>
  <si>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</si>
  <si>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</si>
  <si>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</si>
  <si>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</si>
  <si>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</si>
  <si>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</si>
  <si>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</si>
  <si>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</si>
  <si>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</si>
  <si>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</si>
  <si>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</si>
  <si>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</si>
  <si>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</si>
  <si>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</si>
  <si>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</si>
  <si>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</si>
  <si>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</si>
  <si>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</si>
  <si>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</si>
  <si>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</si>
  <si>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</si>
  <si>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</si>
  <si>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</si>
  <si>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</si>
  <si>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</si>
  <si>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</si>
  <si>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</si>
  <si>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</si>
  <si>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</si>
  <si>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</si>
  <si>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</si>
  <si>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</si>
  <si>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</si>
  <si>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</si>
  <si>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</si>
  <si>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</si>
  <si>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</si>
  <si>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</si>
  <si>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</si>
  <si>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</si>
  <si>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</si>
  <si>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</si>
  <si>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</si>
  <si>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</si>
  <si>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</si>
  <si>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</si>
  <si>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</si>
  <si>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</si>
  <si>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</si>
  <si>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</si>
  <si>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</si>
  <si>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</si>
  <si>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</si>
  <si>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</si>
  <si>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</si>
  <si>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</si>
  <si>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</si>
  <si>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</si>
  <si>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</si>
  <si>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</si>
  <si>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</si>
  <si>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</si>
  <si>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</si>
  <si>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</si>
  <si>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</si>
  <si>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</si>
  <si>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</si>
  <si>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</si>
  <si>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</si>
  <si>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</si>
  <si>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</si>
  <si>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</si>
  <si>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</si>
  <si>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</si>
  <si>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</si>
  <si>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</si>
  <si>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</si>
  <si>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</si>
  <si>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</si>
  <si>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</si>
  <si>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</si>
  <si>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</si>
  <si>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</si>
  <si>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</si>
  <si>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</si>
  <si>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</si>
  <si>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</si>
  <si>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</si>
  <si>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</si>
  <si>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</si>
  <si>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</si>
  <si>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</si>
  <si>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</si>
  <si>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</si>
  <si>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</si>
  <si>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</si>
  <si>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</si>
  <si>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</si>
  <si>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</si>
  <si>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</si>
  <si>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</si>
  <si>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</si>
  <si>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</si>
  <si>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</si>
  <si>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</si>
  <si>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</si>
  <si>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</si>
  <si>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</si>
  <si>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</si>
  <si>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</si>
  <si>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</si>
  <si>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</si>
  <si>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</si>
  <si>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</si>
  <si>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</si>
  <si>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</si>
  <si>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</si>
  <si>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</si>
  <si>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</si>
  <si>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</si>
  <si>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</si>
  <si>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</si>
  <si>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</si>
  <si>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</si>
  <si>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</si>
  <si>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</si>
  <si>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</si>
  <si>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</si>
  <si>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</si>
  <si>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</si>
  <si>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</si>
  <si>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</si>
  <si>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</si>
  <si>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</si>
  <si>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</si>
  <si>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</si>
  <si>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</si>
  <si>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</si>
  <si>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</si>
  <si>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</si>
  <si>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</si>
  <si>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</si>
  <si>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</si>
  <si>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</si>
  <si>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</si>
  <si>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</si>
  <si>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</si>
  <si>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</si>
  <si>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</si>
  <si>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</si>
  <si>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</si>
  <si>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</si>
  <si>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</si>
  <si>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</si>
  <si>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</si>
  <si>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</si>
  <si>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</si>
  <si>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</si>
  <si>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</si>
  <si>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</si>
  <si>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</si>
  <si>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</si>
  <si>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</si>
  <si>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</si>
  <si>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</si>
  <si>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</si>
  <si>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</si>
  <si>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</si>
  <si>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</si>
  <si>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</si>
  <si>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</si>
  <si>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</si>
  <si>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</si>
  <si>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</si>
  <si>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</si>
  <si>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</si>
  <si>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</si>
  <si>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</si>
  <si>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</si>
  <si>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</si>
  <si>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</si>
  <si>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</si>
  <si>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</si>
  <si>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</si>
  <si>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</si>
  <si>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</si>
  <si>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</si>
  <si>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</si>
  <si>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</si>
  <si>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</si>
  <si>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</si>
  <si>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</si>
  <si>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</si>
  <si>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</si>
  <si>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</si>
  <si>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</si>
  <si>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</si>
  <si>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</si>
  <si>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</si>
  <si>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</si>
  <si>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</si>
  <si>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</si>
  <si>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</si>
  <si>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</si>
  <si>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</si>
  <si>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</si>
  <si>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</si>
  <si>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</si>
  <si>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</si>
  <si>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</si>
  <si>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</si>
  <si>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</si>
  <si>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</si>
  <si>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</si>
  <si>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</si>
  <si>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</si>
  <si>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</si>
  <si>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</si>
  <si>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</si>
  <si>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</si>
  <si>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</si>
  <si>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</si>
  <si>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</si>
  <si>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</si>
  <si>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</si>
  <si>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</si>
  <si>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</si>
  <si>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</si>
  <si>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</si>
  <si>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</si>
  <si>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</si>
  <si>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</si>
  <si>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</si>
  <si>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</si>
  <si>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</si>
  <si>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</si>
  <si>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</si>
  <si>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</si>
  <si>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</si>
  <si>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</si>
  <si>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</si>
  <si>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</si>
  <si>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</si>
  <si>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</si>
  <si>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</si>
  <si>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</si>
  <si>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</si>
  <si>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</si>
  <si>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</si>
  <si>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</si>
  <si>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</si>
  <si>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</si>
  <si>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</si>
  <si>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</si>
  <si>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</si>
  <si>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</si>
  <si>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</si>
  <si>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</si>
  <si>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</si>
  <si>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</si>
  <si>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</si>
  <si>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</si>
  <si>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</si>
  <si>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</si>
  <si>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</si>
  <si>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</si>
  <si>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</si>
  <si>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</si>
  <si>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</si>
  <si>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</si>
  <si>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</si>
  <si>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</si>
  <si>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</si>
  <si>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</si>
  <si>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</si>
  <si>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</si>
  <si>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</si>
  <si>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</si>
  <si>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</si>
  <si>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</si>
  <si>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</si>
  <si>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</si>
  <si>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</si>
  <si>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</si>
  <si>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</si>
  <si>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</si>
  <si>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</si>
  <si>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</si>
  <si>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</si>
  <si>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</si>
  <si>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</si>
  <si>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</si>
  <si>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</si>
  <si>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</si>
  <si>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</si>
  <si>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</si>
  <si>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</si>
  <si>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</si>
  <si>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</si>
  <si>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</si>
  <si>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</si>
  <si>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</si>
  <si>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</si>
  <si>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</si>
  <si>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</si>
  <si>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</si>
  <si>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</si>
  <si>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</si>
  <si>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</si>
  <si>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</si>
  <si>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</si>
  <si>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</si>
  <si>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</si>
  <si>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</si>
  <si>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</si>
  <si>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</si>
  <si>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</si>
  <si>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</si>
  <si>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</si>
  <si>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</si>
  <si>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</si>
  <si>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</si>
  <si>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</si>
  <si>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</si>
  <si>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</si>
  <si>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</si>
  <si>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</si>
  <si>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</si>
  <si>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</si>
  <si>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</si>
  <si>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</si>
  <si>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</si>
  <si>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</si>
  <si>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</si>
  <si>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</si>
  <si>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</si>
  <si>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</si>
  <si>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</si>
  <si>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</si>
  <si>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</si>
  <si>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</si>
  <si>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</si>
  <si>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</si>
  <si>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</si>
  <si>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</si>
  <si>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</si>
  <si>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</si>
  <si>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</si>
  <si>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</si>
  <si>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</si>
  <si>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</si>
  <si>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</si>
  <si>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</si>
  <si>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</si>
  <si>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</si>
  <si>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</si>
  <si>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</si>
  <si>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</si>
  <si>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</si>
  <si>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</si>
  <si>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</si>
  <si>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</si>
  <si>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</si>
  <si>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</si>
  <si>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</si>
  <si>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</si>
  <si>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</si>
  <si>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</si>
  <si>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</si>
  <si>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</si>
  <si>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</si>
  <si>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</si>
  <si>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</si>
  <si>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</si>
  <si>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</si>
  <si>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</si>
  <si>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</si>
  <si>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</si>
  <si>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</si>
  <si>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</si>
  <si>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</si>
  <si>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</si>
  <si>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</si>
  <si>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</si>
  <si>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</si>
  <si>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</si>
  <si>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</si>
  <si>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</si>
  <si>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</si>
  <si>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</si>
  <si>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</si>
  <si>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</si>
  <si>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</si>
  <si>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</si>
  <si>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</si>
  <si>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</si>
  <si>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</si>
  <si>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</si>
  <si>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</si>
  <si>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</si>
  <si>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</si>
  <si>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</si>
  <si>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</si>
  <si>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</si>
  <si>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</si>
  <si>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</si>
  <si>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</si>
  <si>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</si>
  <si>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</si>
  <si>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</si>
  <si>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</si>
  <si>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</si>
  <si>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</si>
  <si>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</si>
  <si>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</si>
  <si>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</si>
  <si>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</si>
  <si>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</si>
  <si>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</si>
  <si>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</si>
  <si>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</si>
  <si>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</si>
  <si>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</si>
  <si>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</si>
  <si>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</si>
  <si>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</si>
  <si>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</si>
  <si>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</si>
  <si>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</si>
  <si>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</si>
  <si>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</si>
  <si>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</si>
  <si>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</si>
  <si>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</si>
  <si>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</si>
  <si>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</si>
  <si>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</si>
  <si>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</si>
  <si>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</si>
  <si>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</si>
  <si>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</si>
  <si>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</si>
  <si>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</si>
  <si>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</si>
  <si>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</si>
  <si>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</si>
  <si>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</si>
  <si>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</si>
  <si>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</si>
  <si>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</si>
  <si>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</si>
  <si>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</si>
  <si>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</si>
  <si>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</si>
  <si>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</si>
  <si>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</si>
  <si>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</si>
  <si>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</si>
  <si>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</si>
  <si>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</si>
  <si>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</si>
  <si>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</si>
  <si>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</si>
  <si>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</si>
  <si>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</si>
  <si>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</si>
  <si>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</si>
  <si>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</si>
  <si>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</si>
  <si>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</si>
  <si>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</si>
  <si>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</si>
  <si>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</si>
  <si>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</si>
  <si>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</si>
  <si>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</si>
  <si>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</si>
  <si>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</si>
  <si>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</si>
  <si>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</si>
  <si>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</si>
  <si>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</si>
  <si>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</si>
  <si>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</si>
  <si>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</si>
  <si>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</si>
  <si>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</si>
  <si>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</si>
  <si>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</si>
  <si>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</si>
  <si>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</si>
  <si>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</si>
  <si>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</si>
  <si>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</si>
  <si>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</si>
  <si>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</si>
  <si>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</si>
  <si>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</si>
  <si>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</si>
  <si>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</si>
  <si>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</si>
  <si>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</si>
  <si>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</si>
  <si>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</si>
  <si>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</si>
  <si>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</si>
  <si>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</si>
  <si>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</si>
  <si>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</si>
  <si>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</si>
  <si>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</si>
  <si>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</si>
  <si>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</si>
  <si>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</si>
  <si>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</si>
  <si>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</si>
  <si>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</si>
  <si>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</si>
  <si>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</si>
  <si>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</si>
  <si>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</si>
  <si>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</si>
  <si>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</si>
  <si>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</si>
  <si>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</si>
  <si>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</si>
  <si>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</si>
  <si>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</si>
  <si>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</si>
  <si>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</si>
  <si>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</si>
  <si>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</si>
  <si>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</si>
  <si>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</si>
  <si>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</si>
  <si>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</si>
  <si>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</si>
  <si>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</si>
  <si>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</si>
  <si>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</si>
  <si>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</si>
  <si>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</si>
  <si>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</si>
  <si>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</si>
  <si>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</si>
  <si>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</si>
  <si>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</si>
  <si>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</si>
  <si>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</si>
  <si>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</si>
  <si>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</si>
  <si>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</si>
  <si>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</si>
  <si>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</si>
  <si>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</si>
  <si>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</si>
  <si>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</si>
  <si>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</si>
  <si>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</si>
  <si>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</si>
  <si>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</si>
  <si>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</si>
  <si>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</si>
  <si>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</si>
  <si>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</si>
  <si>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</si>
  <si>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</si>
  <si>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</si>
  <si>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</si>
  <si>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</si>
  <si>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</si>
  <si>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</si>
  <si>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</si>
  <si>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</si>
  <si>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</si>
  <si>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</si>
  <si>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</si>
  <si>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</si>
  <si>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</si>
  <si>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</si>
  <si>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</si>
  <si>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</si>
  <si>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</si>
  <si>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</si>
  <si>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</si>
  <si>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</si>
  <si>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</si>
  <si>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</si>
  <si>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</si>
  <si>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</si>
  <si>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</si>
  <si>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</si>
  <si>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</si>
  <si>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</si>
  <si>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</si>
  <si>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</si>
  <si>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</si>
  <si>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</si>
  <si>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</si>
  <si>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</si>
  <si>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</si>
  <si>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</si>
  <si>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</si>
  <si>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</si>
  <si>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</si>
  <si>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</si>
  <si>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</si>
  <si>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</si>
  <si>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</si>
  <si>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</si>
  <si>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</si>
  <si>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</si>
  <si>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</si>
  <si>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</si>
  <si>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</si>
  <si>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</si>
  <si>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</si>
  <si>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</si>
  <si>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</si>
  <si>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</si>
  <si>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</si>
  <si>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</si>
  <si>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</si>
  <si>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</si>
  <si>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</si>
  <si>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</si>
  <si>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</si>
  <si>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</si>
  <si>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</si>
  <si>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</si>
  <si>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</si>
  <si>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</si>
  <si>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</si>
  <si>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</si>
  <si>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</si>
  <si>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</si>
  <si>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</si>
  <si>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</si>
  <si>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</si>
  <si>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</si>
  <si>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</si>
  <si>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</si>
  <si>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</si>
  <si>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</si>
  <si>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</si>
  <si>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</si>
  <si>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</si>
  <si>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</si>
  <si>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</si>
  <si>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</si>
  <si>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</si>
  <si>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</si>
  <si>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</si>
  <si>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</si>
  <si>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</si>
  <si>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</si>
  <si>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</si>
  <si>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</si>
  <si>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</si>
  <si>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</si>
  <si>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</si>
  <si>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</si>
  <si>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</si>
  <si>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</si>
  <si>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</si>
  <si>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</si>
  <si>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</si>
  <si>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</si>
  <si>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</si>
  <si>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</si>
  <si>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</si>
  <si>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</si>
  <si>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</si>
  <si>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</si>
  <si>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</si>
  <si>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</si>
  <si>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</si>
  <si>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</si>
  <si>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</si>
  <si>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</si>
  <si>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</si>
  <si>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</si>
  <si>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</si>
  <si>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</si>
  <si>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</si>
  <si>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</si>
  <si>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</si>
  <si>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</si>
  <si>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</si>
  <si>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</si>
  <si>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</si>
  <si>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</si>
  <si>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</si>
  <si>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</si>
  <si>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</si>
  <si>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</si>
  <si>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</si>
  <si>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</si>
  <si>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</si>
  <si>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</si>
  <si>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</si>
  <si>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</si>
  <si>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</si>
  <si>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</si>
  <si>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</si>
  <si>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</si>
  <si>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</si>
  <si>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</si>
  <si>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</si>
  <si>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</si>
  <si>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</si>
  <si>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</si>
  <si>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</si>
  <si>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</si>
  <si>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</si>
  <si>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</si>
  <si>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</si>
  <si>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</si>
  <si>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</si>
  <si>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</si>
  <si>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</si>
  <si>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</si>
  <si>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</si>
  <si>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</si>
  <si>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</si>
  <si>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</si>
  <si>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</si>
  <si>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</si>
  <si>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</si>
  <si>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</si>
  <si>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</si>
  <si>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</si>
  <si>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</si>
  <si>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</si>
  <si>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</si>
  <si>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</si>
  <si>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</si>
  <si>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</si>
  <si>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</si>
  <si>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</si>
  <si>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</si>
  <si>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</si>
  <si>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</si>
  <si>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</si>
  <si>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</si>
  <si>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</si>
  <si>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</si>
  <si>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</si>
  <si>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</si>
  <si>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</si>
  <si>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</si>
  <si>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</si>
  <si>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</si>
  <si>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</si>
  <si>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</si>
  <si>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</si>
  <si>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</si>
  <si>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</si>
  <si>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</si>
  <si>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</si>
  <si>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</si>
  <si>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</si>
  <si>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</si>
  <si>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</si>
  <si>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</si>
  <si>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</si>
  <si>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</si>
  <si>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</si>
  <si>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</si>
  <si>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</si>
  <si>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</si>
  <si>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</si>
  <si>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</si>
  <si>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</si>
  <si>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</si>
  <si>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</si>
  <si>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</si>
  <si>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</si>
  <si>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</si>
  <si>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</si>
  <si>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</si>
  <si>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</si>
  <si>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</si>
  <si>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</si>
  <si>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</si>
  <si>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</si>
  <si>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</si>
  <si>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</si>
  <si>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</si>
  <si>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</si>
  <si>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</si>
  <si>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</si>
  <si>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</si>
  <si>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</si>
  <si>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</si>
  <si>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</si>
  <si>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</si>
  <si>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</si>
  <si>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</si>
  <si>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</si>
  <si>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</si>
  <si>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</si>
  <si>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</si>
  <si>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</si>
  <si>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</si>
  <si>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</si>
  <si>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</si>
  <si>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</si>
  <si>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</si>
  <si>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</si>
  <si>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</si>
  <si>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</si>
  <si>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</si>
  <si>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</si>
  <si>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</si>
  <si>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</si>
  <si>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</si>
  <si>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</si>
  <si>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</si>
  <si>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</si>
  <si>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</si>
  <si>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</si>
  <si>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</si>
  <si>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</si>
  <si>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</si>
  <si>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</si>
  <si>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</si>
  <si>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</si>
  <si>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</si>
  <si>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</si>
  <si>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</si>
  <si>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</si>
  <si>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</si>
  <si>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</si>
  <si>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</si>
  <si>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</si>
  <si>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</si>
  <si>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</si>
  <si>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</si>
  <si>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</si>
  <si>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</si>
  <si>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</si>
  <si>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</si>
  <si>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</si>
  <si>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</si>
  <si>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</si>
  <si>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</si>
  <si>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</si>
  <si>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</si>
  <si>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</si>
  <si>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</si>
  <si>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</si>
  <si>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</si>
  <si>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</si>
  <si>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</si>
  <si>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</si>
  <si>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</si>
  <si>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</si>
  <si>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</si>
  <si>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</si>
  <si>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</si>
  <si>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</si>
  <si>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</si>
  <si>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</si>
  <si>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</si>
  <si>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</si>
  <si>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</si>
  <si>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</si>
  <si>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</si>
  <si>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</si>
  <si>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</si>
  <si>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</si>
  <si>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</si>
  <si>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</si>
  <si>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</si>
  <si>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</si>
  <si>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</si>
  <si>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</si>
  <si>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</si>
  <si>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</si>
  <si>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</si>
  <si>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</si>
  <si>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</si>
  <si>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</si>
  <si>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</si>
  <si>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</si>
  <si>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</si>
  <si>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</si>
  <si>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</si>
  <si>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</si>
  <si>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</si>
  <si>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</si>
  <si>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</si>
  <si>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</si>
  <si>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</si>
  <si>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</si>
  <si>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</si>
  <si>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</si>
  <si>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</si>
  <si>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</si>
  <si>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</si>
  <si>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</si>
  <si>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</si>
  <si>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</si>
  <si>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</si>
  <si>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</si>
  <si>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</si>
  <si>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</si>
  <si>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</si>
  <si>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</si>
  <si>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</si>
  <si>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</si>
  <si>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</si>
  <si>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</si>
  <si>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</si>
  <si>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</si>
  <si>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</si>
  <si>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</si>
  <si>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</si>
  <si>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</si>
  <si>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</si>
  <si>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</si>
  <si>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</si>
  <si>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</si>
  <si>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</si>
  <si>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</si>
  <si>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</si>
  <si>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</si>
  <si>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</si>
  <si>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</si>
  <si>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</si>
  <si>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</si>
  <si>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</si>
  <si>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</si>
  <si>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</si>
  <si>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</si>
  <si>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</si>
  <si>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</si>
  <si>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</si>
  <si>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</si>
  <si>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</si>
  <si>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</si>
  <si>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</si>
  <si>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</si>
  <si>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</si>
  <si>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</si>
  <si>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</si>
  <si>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</si>
  <si>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</si>
  <si>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</si>
  <si>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</si>
  <si>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</si>
  <si>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</si>
  <si>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</si>
  <si>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</si>
  <si>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</si>
  <si>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</si>
  <si>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</si>
  <si>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</si>
  <si>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</si>
  <si>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</si>
  <si>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</si>
  <si>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</si>
  <si>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</si>
  <si>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</si>
  <si>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</si>
  <si>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</si>
  <si>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</si>
  <si>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</si>
  <si>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</si>
  <si>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</si>
  <si>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</si>
  <si>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</si>
  <si>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</si>
  <si>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</si>
  <si>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</si>
  <si>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</si>
  <si>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</si>
  <si>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</si>
  <si>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</si>
  <si>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</si>
  <si>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</si>
  <si>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</si>
  <si>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</si>
  <si>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</si>
  <si>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</si>
  <si>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</si>
  <si>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</si>
  <si>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</si>
  <si>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</si>
  <si>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</si>
  <si>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</si>
  <si>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</si>
  <si>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</si>
  <si>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</si>
  <si>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</si>
  <si>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</si>
  <si>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</si>
  <si>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</si>
  <si>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</si>
  <si>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</si>
  <si>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</si>
  <si>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</si>
  <si>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</si>
  <si>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</si>
  <si>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</si>
  <si>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</si>
  <si>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</si>
  <si>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</si>
  <si>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</si>
  <si>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</si>
  <si>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</si>
  <si>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</si>
  <si>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</si>
  <si>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</si>
  <si>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</si>
  <si>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</si>
  <si>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</si>
  <si>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</si>
  <si>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</si>
  <si>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</si>
  <si>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</si>
  <si>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</si>
  <si>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</si>
  <si>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</si>
  <si>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</si>
  <si>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</si>
  <si>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</si>
  <si>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</si>
  <si>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</si>
  <si>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</si>
  <si>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</si>
  <si>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</si>
  <si>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</si>
  <si>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</si>
  <si>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</si>
  <si>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</si>
  <si>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</si>
  <si>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</si>
  <si>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</si>
  <si>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</si>
  <si>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</si>
  <si>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</si>
  <si>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</si>
  <si>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</si>
  <si>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</si>
  <si>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</si>
  <si>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</si>
  <si>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</si>
  <si>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</si>
  <si>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</si>
  <si>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</si>
  <si>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</si>
  <si>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</si>
  <si>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</si>
  <si>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</si>
  <si>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</si>
  <si>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</si>
  <si>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</si>
  <si>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</si>
  <si>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</si>
  <si>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</si>
  <si>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</si>
  <si>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</si>
  <si>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</si>
  <si>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</si>
  <si>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</si>
  <si>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</si>
  <si>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</si>
  <si>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</si>
  <si>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</si>
  <si>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</si>
  <si>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</si>
  <si>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</si>
  <si>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</si>
  <si>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</si>
  <si>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</si>
  <si>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</si>
  <si>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</si>
  <si>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</si>
  <si>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</si>
  <si>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</si>
  <si>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</si>
  <si>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</si>
  <si>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</si>
  <si>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</si>
  <si>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</si>
  <si>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</si>
  <si>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</si>
  <si>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</si>
  <si>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</si>
  <si>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</si>
  <si>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</si>
  <si>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</si>
  <si>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</si>
  <si>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</si>
  <si>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</si>
  <si>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</si>
  <si>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</si>
  <si>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</si>
  <si>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</si>
  <si>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</si>
  <si>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</si>
  <si>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</si>
  <si>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</si>
  <si>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</si>
  <si>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</si>
  <si>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</si>
  <si>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</si>
  <si>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</si>
  <si>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</si>
  <si>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</si>
  <si>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</si>
  <si>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</si>
  <si>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</si>
  <si>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</si>
  <si>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</si>
  <si>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</si>
  <si>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</si>
  <si>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</si>
  <si>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</si>
  <si>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</si>
  <si>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</si>
  <si>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</si>
  <si>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</si>
  <si>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</si>
  <si>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</si>
  <si>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</si>
  <si>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</si>
  <si>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</si>
  <si>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</si>
  <si>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</si>
  <si>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</si>
  <si>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</si>
  <si>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</si>
  <si>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</si>
  <si>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</si>
  <si>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</si>
  <si>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</si>
  <si>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</si>
  <si>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</si>
  <si>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</si>
  <si>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</si>
  <si>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</si>
  <si>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</si>
  <si>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</si>
  <si>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</si>
  <si>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</si>
  <si>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</si>
  <si>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</si>
  <si>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</si>
  <si>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</si>
  <si>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</si>
  <si>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</si>
  <si>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</si>
  <si>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</si>
  <si>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</si>
  <si>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</si>
  <si>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</si>
  <si>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</si>
  <si>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</si>
  <si>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</si>
  <si>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</si>
  <si>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</si>
  <si>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</si>
  <si>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</si>
  <si>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</si>
  <si>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</si>
  <si>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</si>
  <si>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</si>
  <si>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</si>
  <si>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</si>
  <si>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</si>
  <si>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</si>
  <si>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</si>
  <si>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</si>
  <si>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</si>
  <si>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</si>
  <si>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</si>
  <si>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</si>
  <si>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</si>
  <si>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</si>
  <si>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</si>
  <si>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</si>
  <si>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</si>
  <si>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</si>
  <si>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</si>
  <si>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</si>
  <si>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</si>
  <si>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</si>
  <si>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</si>
  <si>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</si>
  <si>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</si>
  <si>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</si>
  <si>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</si>
  <si>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</si>
  <si>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</si>
  <si>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</si>
  <si>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</si>
  <si>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</si>
  <si>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</si>
  <si>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</si>
  <si>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</si>
  <si>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</si>
  <si>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</si>
  <si>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</si>
  <si>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</si>
  <si>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</si>
  <si>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</si>
  <si>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</si>
  <si>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</si>
  <si>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</si>
  <si>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</si>
  <si>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</si>
  <si>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</si>
  <si>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</si>
  <si>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</si>
  <si>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</si>
  <si>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</si>
  <si>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</si>
  <si>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</si>
  <si>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</si>
  <si>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</si>
  <si>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</si>
  <si>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</si>
  <si>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</si>
  <si>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</si>
  <si>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</si>
  <si>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</si>
  <si>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</si>
  <si>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</si>
  <si>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</si>
  <si>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</si>
  <si>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</si>
  <si>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</si>
  <si>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</si>
  <si>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</si>
  <si>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</si>
  <si>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</si>
  <si>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</si>
  <si>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</si>
  <si>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</si>
  <si>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</si>
  <si>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</si>
  <si>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</si>
  <si>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</si>
  <si>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</si>
  <si>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</si>
  <si>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</si>
  <si>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</si>
  <si>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</si>
  <si>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</si>
  <si>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</si>
  <si>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</si>
  <si>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</si>
  <si>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</si>
  <si>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</si>
  <si>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</si>
  <si>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</si>
  <si>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</si>
  <si>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</si>
  <si>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</si>
  <si>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</si>
  <si>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</si>
  <si>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</si>
  <si>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</si>
  <si>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</si>
  <si>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</si>
  <si>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</si>
  <si>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</si>
  <si>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</si>
  <si>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</si>
  <si>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</si>
  <si>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</si>
  <si>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</si>
  <si>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</si>
  <si>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</si>
  <si>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</si>
  <si>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</si>
  <si>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</si>
  <si>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</si>
  <si>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</si>
  <si>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</si>
  <si>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</si>
  <si>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</si>
  <si>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</si>
  <si>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</si>
  <si>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</si>
  <si>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</si>
  <si>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</si>
  <si>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</si>
  <si>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</si>
  <si>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</si>
  <si>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</si>
  <si>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</si>
  <si>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</si>
  <si>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</si>
  <si>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</si>
  <si>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</si>
  <si>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</si>
  <si>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</si>
  <si>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</si>
  <si>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</si>
  <si>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</si>
  <si>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</si>
  <si>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</si>
  <si>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</si>
  <si>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</si>
  <si>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</si>
  <si>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</si>
  <si>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</si>
  <si>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</si>
  <si>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</si>
  <si>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</si>
  <si>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</si>
  <si>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</si>
  <si>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</si>
  <si>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</si>
  <si>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</si>
  <si>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</si>
  <si>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</si>
  <si>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</si>
  <si>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</si>
  <si>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</si>
  <si>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</si>
  <si>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</si>
  <si>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</si>
  <si>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</si>
  <si>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</si>
  <si>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</si>
  <si>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</si>
  <si>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</si>
  <si>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</si>
  <si>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</si>
  <si>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</si>
  <si>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</si>
  <si>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</si>
  <si>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</si>
  <si>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</si>
  <si>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</si>
  <si>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</si>
  <si>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</si>
  <si>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</si>
  <si>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</si>
  <si>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</si>
  <si>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</si>
  <si>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</si>
  <si>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</si>
  <si>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</si>
  <si>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</si>
  <si>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</si>
  <si>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</si>
  <si>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</si>
  <si>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</si>
  <si>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</si>
  <si>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</si>
  <si>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</si>
  <si>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</si>
  <si>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</si>
  <si>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</si>
  <si>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</si>
  <si>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</si>
  <si>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</si>
  <si>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</si>
  <si>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</si>
  <si>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</si>
  <si>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</si>
  <si>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</si>
  <si>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</si>
  <si>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</si>
  <si>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</si>
  <si>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</si>
  <si>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</si>
  <si>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</si>
  <si>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</si>
  <si>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</si>
  <si>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</si>
  <si>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</si>
  <si>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</si>
  <si>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</si>
  <si>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</si>
  <si>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</si>
  <si>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</si>
  <si>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</si>
  <si>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</si>
  <si>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</si>
  <si>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</si>
  <si>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</si>
  <si>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</si>
  <si>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</si>
  <si>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</si>
  <si>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</si>
  <si>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</si>
  <si>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</si>
  <si>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</si>
  <si>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</si>
  <si>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</si>
  <si>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</si>
  <si>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</si>
  <si>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</si>
  <si>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</si>
  <si>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</si>
  <si>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</si>
  <si>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</si>
  <si>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</si>
  <si>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</si>
  <si>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</si>
  <si>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</si>
  <si>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</si>
  <si>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</si>
  <si>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</si>
  <si>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</si>
  <si>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</si>
  <si>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</si>
  <si>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</si>
  <si>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</si>
  <si>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</si>
  <si>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</si>
  <si>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</si>
  <si>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</si>
  <si>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</si>
  <si>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</si>
  <si>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</si>
  <si>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</si>
  <si>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</si>
  <si>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</si>
  <si>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</si>
  <si>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</si>
  <si>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</si>
  <si>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</si>
  <si>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</si>
  <si>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</si>
  <si>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</si>
  <si>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</si>
  <si>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</si>
  <si>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</si>
  <si>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</si>
  <si>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</si>
  <si>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</si>
  <si>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</si>
  <si>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</si>
  <si>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</si>
  <si>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</si>
  <si>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</si>
  <si>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</si>
  <si>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</si>
  <si>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</si>
  <si>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</si>
  <si>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</si>
  <si>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</si>
  <si>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</si>
  <si>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</si>
  <si>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</si>
  <si>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</si>
  <si>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</si>
  <si>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</si>
  <si>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</si>
  <si>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</si>
  <si>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</si>
  <si>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</si>
  <si>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</si>
  <si>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</si>
  <si>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</si>
  <si>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</si>
  <si>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</si>
  <si>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</si>
  <si>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</si>
  <si>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</si>
  <si>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</si>
  <si>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</si>
  <si>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</si>
  <si>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</si>
  <si>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</si>
  <si>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</si>
  <si>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</si>
  <si>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</si>
  <si>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</si>
  <si>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</si>
  <si>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</si>
  <si>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</si>
  <si>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</si>
  <si>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</si>
  <si>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</si>
  <si>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</si>
  <si>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</si>
  <si>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</si>
  <si>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</si>
  <si>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</si>
  <si>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</si>
  <si>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</si>
  <si>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</si>
  <si>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</si>
  <si>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</si>
  <si>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</si>
  <si>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</si>
  <si>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</si>
  <si>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</si>
  <si>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</si>
  <si>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</si>
  <si>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</si>
  <si>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</si>
  <si>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</si>
  <si>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</si>
  <si>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</si>
  <si>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</si>
  <si>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</si>
  <si>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</si>
  <si>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</si>
  <si>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</si>
  <si>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</si>
  <si>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</si>
  <si>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</si>
  <si>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</si>
  <si>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</si>
  <si>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</si>
  <si>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</si>
  <si>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</si>
  <si>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</si>
  <si>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</si>
  <si>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</si>
  <si>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</si>
  <si>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</si>
  <si>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</si>
  <si>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</si>
  <si>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</si>
  <si>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</si>
  <si>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</si>
  <si>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</si>
  <si>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</si>
  <si>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</si>
  <si>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</si>
  <si>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</si>
  <si>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</si>
  <si>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</si>
  <si>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</si>
  <si>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</si>
  <si>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</si>
  <si>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</si>
  <si>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</si>
  <si>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</si>
  <si>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</si>
  <si>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</si>
  <si>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</si>
  <si>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</si>
  <si>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</si>
  <si>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</si>
  <si>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</si>
  <si>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</si>
  <si>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</si>
  <si>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</si>
  <si>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</si>
  <si>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</si>
  <si>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</si>
  <si>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</si>
  <si>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</si>
  <si>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</si>
  <si>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</si>
  <si>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</si>
  <si>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</si>
  <si>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</si>
  <si>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</si>
  <si>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</si>
  <si>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</si>
  <si>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</si>
  <si>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</si>
  <si>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</si>
  <si>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</si>
  <si>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</si>
  <si>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</si>
  <si>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</si>
  <si>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</si>
  <si>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</si>
  <si>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</si>
  <si>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</si>
  <si>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</si>
  <si>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</si>
  <si>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</si>
  <si>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</si>
  <si>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</si>
  <si>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</si>
  <si>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</si>
  <si>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</si>
  <si>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</si>
  <si>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</si>
  <si>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</si>
  <si>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</si>
  <si>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</si>
  <si>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</si>
  <si>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</si>
  <si>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</si>
  <si>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</si>
  <si>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</si>
  <si>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</si>
  <si>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</si>
  <si>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</si>
  <si>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</si>
  <si>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</si>
  <si>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</si>
  <si>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</si>
  <si>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</si>
  <si>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</si>
  <si>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</si>
  <si>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</si>
  <si>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</si>
  <si>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</si>
  <si>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</si>
  <si>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</si>
  <si>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</si>
  <si>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</si>
  <si>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</si>
  <si>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</si>
  <si>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</si>
  <si>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</si>
  <si>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</si>
  <si>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</si>
  <si>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</si>
  <si>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</si>
  <si>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</si>
  <si>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</si>
  <si>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</si>
  <si>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</si>
  <si>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</si>
  <si>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</si>
  <si>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</si>
  <si>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</si>
  <si>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</si>
  <si>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</si>
  <si>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</si>
  <si>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</si>
  <si>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</si>
  <si>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</si>
  <si>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</si>
  <si>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</si>
  <si>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</si>
  <si>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</si>
  <si>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</si>
  <si>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</si>
  <si>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</si>
  <si>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</si>
  <si>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</si>
  <si>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</si>
  <si>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</si>
  <si>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</si>
  <si>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</si>
  <si>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</si>
  <si>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</si>
  <si>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</si>
  <si>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</si>
  <si>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</si>
  <si>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</si>
  <si>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</si>
  <si>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</si>
  <si>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</si>
  <si>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</si>
  <si>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</si>
  <si>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</si>
  <si>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</si>
  <si>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</si>
  <si>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</si>
  <si>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</si>
  <si>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</si>
  <si>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</si>
  <si>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</si>
  <si>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</si>
  <si>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</si>
  <si>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</si>
  <si>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</si>
  <si>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</si>
  <si>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</si>
  <si>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</si>
  <si>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</si>
  <si>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</si>
  <si>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</si>
  <si>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</si>
  <si>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</si>
  <si>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</si>
  <si>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</si>
  <si>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</si>
  <si>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</si>
  <si>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</si>
  <si>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</si>
  <si>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</si>
  <si>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</si>
  <si>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</si>
  <si>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</si>
  <si>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</si>
  <si>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</si>
  <si>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</si>
  <si>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</si>
  <si>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</si>
  <si>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</si>
  <si>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</si>
  <si>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</si>
  <si>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</si>
  <si>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</si>
  <si>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</si>
  <si>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</si>
  <si>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</si>
  <si>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</si>
  <si>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</si>
  <si>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</si>
  <si>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</si>
  <si>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</si>
  <si>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</si>
  <si>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</si>
  <si>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</si>
  <si>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</si>
  <si>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</si>
  <si>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</si>
  <si>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</si>
  <si>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</si>
  <si>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</si>
  <si>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</si>
  <si>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</si>
  <si>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</si>
  <si>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</si>
  <si>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</si>
  <si>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</si>
  <si>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</si>
  <si>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</si>
  <si>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</si>
  <si>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</si>
  <si>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</si>
  <si>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</si>
  <si>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</si>
  <si>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</si>
  <si>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</si>
  <si>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</si>
  <si>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</si>
  <si>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</si>
  <si>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</si>
  <si>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</si>
  <si>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</si>
  <si>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</si>
  <si>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</si>
  <si>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</si>
  <si>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</si>
  <si>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</si>
  <si>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</si>
  <si>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</si>
  <si>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</si>
  <si>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</si>
  <si>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</si>
  <si>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</si>
  <si>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</si>
  <si>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</si>
  <si>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</si>
  <si>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</si>
  <si>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</si>
  <si>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</si>
  <si>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</si>
  <si>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</si>
  <si>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</si>
  <si>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</si>
  <si>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</si>
  <si>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</si>
  <si>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</si>
  <si>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</si>
  <si>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</si>
  <si>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</si>
  <si>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</si>
  <si>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</si>
  <si>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</si>
  <si>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</si>
  <si>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</si>
  <si>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</si>
  <si>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</si>
  <si>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</si>
  <si>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</si>
  <si>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</si>
  <si>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</si>
  <si>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</si>
  <si>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</si>
  <si>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</si>
  <si>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</si>
  <si>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</si>
  <si>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</si>
  <si>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</si>
  <si>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</si>
  <si>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</si>
  <si>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</si>
  <si>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</si>
  <si>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</si>
  <si>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</si>
  <si>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</si>
  <si>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</si>
  <si>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</si>
  <si>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</si>
  <si>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</si>
  <si>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</si>
  <si>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</si>
  <si>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</si>
  <si>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</si>
  <si>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</si>
  <si>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</si>
  <si>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</si>
  <si>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</si>
  <si>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</si>
  <si>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</si>
  <si>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</si>
  <si>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</si>
  <si>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</si>
  <si>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</si>
  <si>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</si>
  <si>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</si>
  <si>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</si>
  <si>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</si>
  <si>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</si>
  <si>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</si>
  <si>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</si>
  <si>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</si>
  <si>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</si>
  <si>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</si>
  <si>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</si>
  <si>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</si>
  <si>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</si>
  <si>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</si>
  <si>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</si>
  <si>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</si>
  <si>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</si>
  <si>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</si>
  <si>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</si>
  <si>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</si>
  <si>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</si>
  <si>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</si>
  <si>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</si>
  <si>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</si>
  <si>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</si>
  <si>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</si>
  <si>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</si>
  <si>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</si>
  <si>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</si>
  <si>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</si>
  <si>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</si>
  <si>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</si>
  <si>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</si>
  <si>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</si>
  <si>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</si>
  <si>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</si>
  <si>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</si>
  <si>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</si>
  <si>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</si>
  <si>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</si>
  <si>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</si>
  <si>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</si>
  <si>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</si>
  <si>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</si>
  <si>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</si>
  <si>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</si>
  <si>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</si>
  <si>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</si>
  <si>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</si>
  <si>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</si>
  <si>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</si>
  <si>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</si>
  <si>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</si>
  <si>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</si>
  <si>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</si>
  <si>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</si>
  <si>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</si>
  <si>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</si>
  <si>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</si>
  <si>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</si>
  <si>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</si>
  <si>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</si>
  <si>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</si>
  <si>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</si>
  <si>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</si>
  <si>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</si>
  <si>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</si>
  <si>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</si>
  <si>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</si>
  <si>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</si>
  <si>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</si>
  <si>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</si>
  <si>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</si>
  <si>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</si>
  <si>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</si>
  <si>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</si>
  <si>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</si>
  <si>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</si>
  <si>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</si>
  <si>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</si>
  <si>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</si>
  <si>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</si>
  <si>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</si>
  <si>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</si>
  <si>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</si>
  <si>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</si>
  <si>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</si>
  <si>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</si>
  <si>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</si>
  <si>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</si>
  <si>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</si>
  <si>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</si>
  <si>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</si>
  <si>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</si>
  <si>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</si>
  <si>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</si>
  <si>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</si>
  <si>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</si>
  <si>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</si>
  <si>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</si>
  <si>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</si>
  <si>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</si>
  <si>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</si>
  <si>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</si>
  <si>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</si>
  <si>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</si>
  <si>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</si>
  <si>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</si>
  <si>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</si>
  <si>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</si>
  <si>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</si>
  <si>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</si>
  <si>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</si>
  <si>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</si>
  <si>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</si>
  <si>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</si>
  <si>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</si>
  <si>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</si>
  <si>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</si>
  <si>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</si>
  <si>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</si>
  <si>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</si>
  <si>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</si>
  <si>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</si>
  <si>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</si>
  <si>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</si>
  <si>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</si>
  <si>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</si>
  <si>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</si>
  <si>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</si>
  <si>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</si>
  <si>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</si>
  <si>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</si>
  <si>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</si>
  <si>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</si>
  <si>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</si>
  <si>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</si>
  <si>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</si>
  <si>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</si>
  <si>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</si>
  <si>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</si>
  <si>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</si>
  <si>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</si>
  <si>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</si>
  <si>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</si>
  <si>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</si>
  <si>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</si>
  <si>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</si>
  <si>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</si>
  <si>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</si>
  <si>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</si>
  <si>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</si>
  <si>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</si>
  <si>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</si>
  <si>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</si>
  <si>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</si>
  <si>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</si>
  <si>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</si>
  <si>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</si>
  <si>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</si>
  <si>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</si>
  <si>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</si>
  <si>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</si>
  <si>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</si>
  <si>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</si>
  <si>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</si>
  <si>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</si>
  <si>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</si>
  <si>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</si>
  <si>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</si>
  <si>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</si>
  <si>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</si>
  <si>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</si>
  <si>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</si>
  <si>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</si>
  <si>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</si>
  <si>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</si>
  <si>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</si>
  <si>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</si>
  <si>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</si>
  <si>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</si>
  <si>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</si>
  <si>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</si>
  <si>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</si>
  <si>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</si>
  <si>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</si>
  <si>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</si>
  <si>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</si>
  <si>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</si>
  <si>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</si>
  <si>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</si>
  <si>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</si>
  <si>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</si>
  <si>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</si>
  <si>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</si>
  <si>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</si>
  <si>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</si>
  <si>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</si>
  <si>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</si>
  <si>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</si>
  <si>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</si>
  <si>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</si>
  <si>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</si>
  <si>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</si>
  <si>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</si>
  <si>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</si>
  <si>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</si>
  <si>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</si>
  <si>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</si>
  <si>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</si>
  <si>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</si>
  <si>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</si>
  <si>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</si>
  <si>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</si>
  <si>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</si>
  <si>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</si>
  <si>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</si>
  <si>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</si>
  <si>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</si>
  <si>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</si>
  <si>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</si>
  <si>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</si>
  <si>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</si>
  <si>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</si>
  <si>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</si>
  <si>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</si>
  <si>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</si>
  <si>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</si>
  <si>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</si>
  <si>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</si>
  <si>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</si>
  <si>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</si>
  <si>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</si>
  <si>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</si>
  <si>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</si>
  <si>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</si>
  <si>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</si>
  <si>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</si>
  <si>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</si>
  <si>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</si>
  <si>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</si>
  <si>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</si>
  <si>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</si>
  <si>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</si>
  <si>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</si>
  <si>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</si>
  <si>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</si>
  <si>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</si>
  <si>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</si>
  <si>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</si>
  <si>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</si>
  <si>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</si>
  <si>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</si>
  <si>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</si>
  <si>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</si>
  <si>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</si>
  <si>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</si>
  <si>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</si>
  <si>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</si>
  <si>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</si>
  <si>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</si>
  <si>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</si>
  <si>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</si>
  <si>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</si>
  <si>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</si>
  <si>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</si>
  <si>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</si>
  <si>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</si>
  <si>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</si>
  <si>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</si>
  <si>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</si>
  <si>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</si>
  <si>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</si>
  <si>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</si>
  <si>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</si>
  <si>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</si>
  <si>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</si>
  <si>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</si>
  <si>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</si>
  <si>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</si>
  <si>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</si>
  <si>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</si>
  <si>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</si>
  <si>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</si>
  <si>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</si>
  <si>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</si>
  <si>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</si>
  <si>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</si>
  <si>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</si>
  <si>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</si>
  <si>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</si>
  <si>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</si>
  <si>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</si>
  <si>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</si>
  <si>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</si>
  <si>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</si>
  <si>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</si>
  <si>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</si>
  <si>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</si>
  <si>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</si>
  <si>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</si>
  <si>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</si>
  <si>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</si>
  <si>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</si>
  <si>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</si>
  <si>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</si>
  <si>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</si>
  <si>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</si>
  <si>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</si>
  <si>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</si>
  <si>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</si>
  <si>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</si>
  <si>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</si>
  <si>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</si>
  <si>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</si>
  <si>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</si>
  <si>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</si>
  <si>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</si>
  <si>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</si>
  <si>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</si>
  <si>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</si>
  <si>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</si>
  <si>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</si>
  <si>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</si>
  <si>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</si>
  <si>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</si>
  <si>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</si>
  <si>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</si>
  <si>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</si>
  <si>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</si>
  <si>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</si>
  <si>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</si>
  <si>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</si>
  <si>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</si>
  <si>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</si>
  <si>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</si>
  <si>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</si>
  <si>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</si>
  <si>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</si>
  <si>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</si>
  <si>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</si>
  <si>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</si>
  <si>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</si>
  <si>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</si>
  <si>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</si>
  <si>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</si>
  <si>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</si>
  <si>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</si>
  <si>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</si>
  <si>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</si>
  <si>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</si>
  <si>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</si>
  <si>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</si>
  <si>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</si>
  <si>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</si>
  <si>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</si>
  <si>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</si>
  <si>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</si>
  <si>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</si>
  <si>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</si>
  <si>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</si>
  <si>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</si>
  <si>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</si>
  <si>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</si>
  <si>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</si>
  <si>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</si>
  <si>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</si>
  <si>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</si>
  <si>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</si>
  <si>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</si>
  <si>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</si>
  <si>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</si>
  <si>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</si>
  <si>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</si>
  <si>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</si>
  <si>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</si>
  <si>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</si>
  <si>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</si>
  <si>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</si>
  <si>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</si>
  <si>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</si>
  <si>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</si>
  <si>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</si>
  <si>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</si>
  <si>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</si>
  <si>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</si>
  <si>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</si>
  <si>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</si>
  <si>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</si>
  <si>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</si>
  <si>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</si>
  <si>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</si>
  <si>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</si>
  <si>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</si>
  <si>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</si>
  <si>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</si>
  <si>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</si>
  <si>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</si>
  <si>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</si>
  <si>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</si>
  <si>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</si>
  <si>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</si>
  <si>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</si>
  <si>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</si>
  <si>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</si>
  <si>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</si>
  <si>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</si>
  <si>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</si>
  <si>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</si>
  <si>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</si>
  <si>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</si>
  <si>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</si>
  <si>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</si>
  <si>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</si>
  <si>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</si>
  <si>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</si>
  <si>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</si>
  <si>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</si>
  <si>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</si>
  <si>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</si>
  <si>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</si>
  <si>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</si>
  <si>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</si>
  <si>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</si>
  <si>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</si>
  <si>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</si>
  <si>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</si>
  <si>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</si>
  <si>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</si>
  <si>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</si>
  <si>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</si>
  <si>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</si>
  <si>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</si>
  <si>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</si>
  <si>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</si>
  <si>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</si>
  <si>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</si>
  <si>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</si>
  <si>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</si>
  <si>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</si>
  <si>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</si>
  <si>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</si>
  <si>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</si>
  <si>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</si>
  <si>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</si>
  <si>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</si>
  <si>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</si>
  <si>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</si>
  <si>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</si>
  <si>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</si>
  <si>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</si>
  <si>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</si>
  <si>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</si>
  <si>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</si>
  <si>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</si>
  <si>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</si>
  <si>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</si>
  <si>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</si>
  <si>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</si>
  <si>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</si>
  <si>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</si>
  <si>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</si>
  <si>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</si>
  <si>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</si>
  <si>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</si>
  <si>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</si>
  <si>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</si>
  <si>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</si>
  <si>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</si>
  <si>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</si>
  <si>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</si>
  <si>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</si>
  <si>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</si>
  <si>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</si>
  <si>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</si>
  <si>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</si>
  <si>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</si>
  <si>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</si>
  <si>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</si>
  <si>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</si>
  <si>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</si>
  <si>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</si>
  <si>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</si>
  <si>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</si>
  <si>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</si>
  <si>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</si>
  <si>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</si>
  <si>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</si>
  <si>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</si>
  <si>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</si>
  <si>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</si>
  <si>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</si>
  <si>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</si>
  <si>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</si>
  <si>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</si>
  <si>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</si>
  <si>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</si>
  <si>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</si>
  <si>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</si>
  <si>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</si>
  <si>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</si>
  <si>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</si>
  <si>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</si>
  <si>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</si>
  <si>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</si>
  <si>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</si>
  <si>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</si>
  <si>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</si>
  <si>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</si>
  <si>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</si>
  <si>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</si>
  <si>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</si>
  <si>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</si>
  <si>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</si>
  <si>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</si>
  <si>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</si>
  <si>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</si>
  <si>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</si>
  <si>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</si>
  <si>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</si>
  <si>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</si>
  <si>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</si>
  <si>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</si>
  <si>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</si>
  <si>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</si>
  <si>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</si>
  <si>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</si>
  <si>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</si>
  <si>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</si>
  <si>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</si>
  <si>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</si>
  <si>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</si>
  <si>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</si>
  <si>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</si>
  <si>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</si>
  <si>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</si>
  <si>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</si>
  <si>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</si>
  <si>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</si>
  <si>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</si>
  <si>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</si>
  <si>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</si>
  <si>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</si>
  <si>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</si>
  <si>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</si>
  <si>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</si>
  <si>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</si>
  <si>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</si>
  <si>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</si>
  <si>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</si>
  <si>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</si>
  <si>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</si>
  <si>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</si>
  <si>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</si>
  <si>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</si>
  <si>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</si>
  <si>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</si>
  <si>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</si>
  <si>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</si>
  <si>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</si>
  <si>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</si>
  <si>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</si>
  <si>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</si>
  <si>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</si>
  <si>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</si>
  <si>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</si>
  <si>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</si>
  <si>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</si>
  <si>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</si>
  <si>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</si>
  <si>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</si>
  <si>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</si>
  <si>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</si>
  <si>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</si>
  <si>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</si>
  <si>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</si>
  <si>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</si>
  <si>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</si>
  <si>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</si>
  <si>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</si>
  <si>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</si>
  <si>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</si>
  <si>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</si>
  <si>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</si>
  <si>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</si>
  <si>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</si>
  <si>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</si>
  <si>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</si>
  <si>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</si>
  <si>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</si>
  <si>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</si>
  <si>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</si>
  <si>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</si>
  <si>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</si>
  <si>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</si>
  <si>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</si>
  <si>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</si>
  <si>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</si>
  <si>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</si>
  <si>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</si>
  <si>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</si>
  <si>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</si>
  <si>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</si>
  <si>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</si>
  <si>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</si>
  <si>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</si>
  <si>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</si>
  <si>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</si>
  <si>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</si>
  <si>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</si>
  <si>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</si>
  <si>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</si>
  <si>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</si>
  <si>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</si>
  <si>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</si>
  <si>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</si>
  <si>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</si>
  <si>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</si>
  <si>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</si>
  <si>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</si>
  <si>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</si>
  <si>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</si>
  <si>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</si>
  <si>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</si>
  <si>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</si>
  <si>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</si>
  <si>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</si>
  <si>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</si>
  <si>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</si>
  <si>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</si>
  <si>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</si>
  <si>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</si>
  <si>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</si>
  <si>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</si>
  <si>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</si>
  <si>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</si>
  <si>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</si>
  <si>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</si>
  <si>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</si>
  <si>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</si>
  <si>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</si>
  <si>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</si>
  <si>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</si>
  <si>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</si>
  <si>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</si>
  <si>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</si>
  <si>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</si>
  <si>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</si>
  <si>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</si>
  <si>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</si>
  <si>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</si>
  <si>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</si>
  <si>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</si>
  <si>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</si>
  <si>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</si>
  <si>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</si>
  <si>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</si>
  <si>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</si>
  <si>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</si>
  <si>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</si>
  <si>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</si>
  <si>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</si>
  <si>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</si>
  <si>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</si>
  <si>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</si>
  <si>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</si>
  <si>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</si>
  <si>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</si>
  <si>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</si>
  <si>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</si>
  <si>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</si>
  <si>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</si>
  <si>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</si>
  <si>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</si>
  <si>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</si>
  <si>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</si>
  <si>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</si>
  <si>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</si>
  <si>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</si>
  <si>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</si>
  <si>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</si>
  <si>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</si>
  <si>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</si>
  <si>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</si>
  <si>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</si>
  <si>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</si>
  <si>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</si>
  <si>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</si>
  <si>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</si>
  <si>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</si>
  <si>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</si>
  <si>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</si>
  <si>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</si>
  <si>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</si>
  <si>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</si>
  <si>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</si>
  <si>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</si>
  <si>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</si>
  <si>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</si>
  <si>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</si>
  <si>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</si>
  <si>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</si>
  <si>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</si>
  <si>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</si>
  <si>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</si>
  <si>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</si>
  <si>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</si>
  <si>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</si>
  <si>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</si>
  <si>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</si>
  <si>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</si>
  <si>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</si>
  <si>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</si>
  <si>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</si>
  <si>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</si>
  <si>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</si>
  <si>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</si>
  <si>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</si>
  <si>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</si>
  <si>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</si>
  <si>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</si>
  <si>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</si>
  <si>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</si>
  <si>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</si>
  <si>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</si>
  <si>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</si>
  <si>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</si>
  <si>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</si>
  <si>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</si>
  <si>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</si>
  <si>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</si>
  <si>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</si>
  <si>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</si>
  <si>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</si>
  <si>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</si>
  <si>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</si>
  <si>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</si>
  <si>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</si>
  <si>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</si>
  <si>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</si>
  <si>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</si>
  <si>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</si>
  <si>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</si>
  <si>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</si>
  <si>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</si>
  <si>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</si>
  <si>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</si>
  <si>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</si>
  <si>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</si>
  <si>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</si>
  <si>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</si>
  <si>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</si>
  <si>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</si>
  <si>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</si>
  <si>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</si>
  <si>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</si>
  <si>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</si>
  <si>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</si>
  <si>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</si>
  <si>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</si>
  <si>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</si>
  <si>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</si>
  <si>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</si>
  <si>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</si>
  <si>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</si>
  <si>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</si>
  <si>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</si>
  <si>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</si>
  <si>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</si>
  <si>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</si>
  <si>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</si>
  <si>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</si>
  <si>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</si>
  <si>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</si>
  <si>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</si>
  <si>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</si>
  <si>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</si>
  <si>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</si>
  <si>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</si>
  <si>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</si>
  <si>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</si>
  <si>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</si>
  <si>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</si>
  <si>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</si>
  <si>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</si>
  <si>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</si>
  <si>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</si>
  <si>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</si>
  <si>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</si>
  <si>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</si>
  <si>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</si>
  <si>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</si>
  <si>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</si>
  <si>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</si>
  <si>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</si>
  <si>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</si>
  <si>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</si>
  <si>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</si>
  <si>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</si>
  <si>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</si>
  <si>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</si>
  <si>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</si>
  <si>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</si>
  <si>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</si>
  <si>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</si>
  <si>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</si>
  <si>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</si>
  <si>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</si>
  <si>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</si>
  <si>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</si>
  <si>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</si>
  <si>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</si>
  <si>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</si>
  <si>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</si>
  <si>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</si>
  <si>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</si>
  <si>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</si>
  <si>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</si>
  <si>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</si>
  <si>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</si>
  <si>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</si>
  <si>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</si>
  <si>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</si>
  <si>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</si>
  <si>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</si>
  <si>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</si>
  <si>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</si>
  <si>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</si>
  <si>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</si>
  <si>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</si>
  <si>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</si>
  <si>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</si>
  <si>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</si>
  <si>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</si>
  <si>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</si>
  <si>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</si>
  <si>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</si>
  <si>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</si>
  <si>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</si>
  <si>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</si>
  <si>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</si>
  <si>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</si>
  <si>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</si>
  <si>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</si>
  <si>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</si>
  <si>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</si>
  <si>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</si>
  <si>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</si>
  <si>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</si>
  <si>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</si>
  <si>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</si>
  <si>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</si>
  <si>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</si>
  <si>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</si>
  <si>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</si>
  <si>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</si>
  <si>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</si>
  <si>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</si>
  <si>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</si>
  <si>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</si>
  <si>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</si>
  <si>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</si>
  <si>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</si>
  <si>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</si>
  <si>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</si>
  <si>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</si>
  <si>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</si>
  <si>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</si>
  <si>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</si>
  <si>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</si>
  <si>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</si>
  <si>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</si>
  <si>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</si>
  <si>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</si>
  <si>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</si>
  <si>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</si>
  <si>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</si>
  <si>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</si>
  <si>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</si>
  <si>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</si>
  <si>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</si>
  <si>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</si>
  <si>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</si>
  <si>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</si>
  <si>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</si>
  <si>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</si>
  <si>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</si>
  <si>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</si>
  <si>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</si>
  <si>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</si>
  <si>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</si>
  <si>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</si>
  <si>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</si>
  <si>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</si>
  <si>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</si>
  <si>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</si>
  <si>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</si>
  <si>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</si>
  <si>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</si>
  <si>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</si>
  <si>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</si>
  <si>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</si>
  <si>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</si>
  <si>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</si>
  <si>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</si>
  <si>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</si>
  <si>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</si>
  <si>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</si>
  <si>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</si>
  <si>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</si>
  <si>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</si>
  <si>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</si>
  <si>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</si>
  <si>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</si>
  <si>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</si>
  <si>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</si>
  <si>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</si>
  <si>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</si>
  <si>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</si>
  <si>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</si>
  <si>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</si>
  <si>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</si>
  <si>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</si>
  <si>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</si>
  <si>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</si>
  <si>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</si>
  <si>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</si>
  <si>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</si>
  <si>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</si>
  <si>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</si>
  <si>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</si>
  <si>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</si>
  <si>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</si>
  <si>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</si>
  <si>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</si>
  <si>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</si>
  <si>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</si>
  <si>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</si>
  <si>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</si>
  <si>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</si>
  <si>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</si>
  <si>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</si>
  <si>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</si>
  <si>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</si>
  <si>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</si>
  <si>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</si>
  <si>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</si>
  <si>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</si>
  <si>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</si>
  <si>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</si>
  <si>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</si>
  <si>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</si>
  <si>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</si>
  <si>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</si>
  <si>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</si>
  <si>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</si>
  <si>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</si>
  <si>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</si>
  <si>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</si>
  <si>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</si>
  <si>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</si>
  <si>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</si>
  <si>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</si>
  <si>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</si>
  <si>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</si>
  <si>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</si>
  <si>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</si>
  <si>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</si>
  <si>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</si>
  <si>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</si>
  <si>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</si>
  <si>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</si>
  <si>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</si>
  <si>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</si>
  <si>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</si>
  <si>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</si>
  <si>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</si>
  <si>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</si>
  <si>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</si>
  <si>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</si>
  <si>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</si>
  <si>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</si>
  <si>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</si>
  <si>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</si>
  <si>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</si>
  <si>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</si>
  <si>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</si>
  <si>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</si>
  <si>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</si>
  <si>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</si>
  <si>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</si>
  <si>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</si>
  <si>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</si>
  <si>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</si>
  <si>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</si>
  <si>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</si>
  <si>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</si>
  <si>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</si>
  <si>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</si>
  <si>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</si>
  <si>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</si>
  <si>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</si>
  <si>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</si>
  <si>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</si>
  <si>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</si>
  <si>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</si>
  <si>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</si>
  <si>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</si>
  <si>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</si>
  <si>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</si>
  <si>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</si>
  <si>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</si>
  <si>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</si>
  <si>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</si>
  <si>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</si>
  <si>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</si>
  <si>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</si>
  <si>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</si>
  <si>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</si>
  <si>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</si>
  <si>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</si>
  <si>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</si>
  <si>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</si>
  <si>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</si>
  <si>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</si>
  <si>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</si>
  <si>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</si>
  <si>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</si>
  <si>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</si>
  <si>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</si>
  <si>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</si>
  <si>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</si>
  <si>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</si>
  <si>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</si>
  <si>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</si>
  <si>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</si>
  <si>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</si>
  <si>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</si>
  <si>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</si>
  <si>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</si>
  <si>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</si>
  <si>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</si>
  <si>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</si>
  <si>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</si>
  <si>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</si>
  <si>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</si>
  <si>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</si>
  <si>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</si>
  <si>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</si>
  <si>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</si>
  <si>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</si>
  <si>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</si>
  <si>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</si>
  <si>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</si>
  <si>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</si>
  <si>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</si>
  <si>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</si>
  <si>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</si>
  <si>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</si>
  <si>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</si>
  <si>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</si>
  <si>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</si>
  <si>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</si>
  <si>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</si>
  <si>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</si>
  <si>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</si>
  <si>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</si>
  <si>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</si>
  <si>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</si>
  <si>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</si>
  <si>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</si>
  <si>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</si>
  <si>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</si>
  <si>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</si>
  <si>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</si>
  <si>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</si>
  <si>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</si>
  <si>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</si>
  <si>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</si>
  <si>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</si>
  <si>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</si>
  <si>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</si>
  <si>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</si>
  <si>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</si>
  <si>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</si>
  <si>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</si>
  <si>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</si>
  <si>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</si>
  <si>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</si>
  <si>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</si>
  <si>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</si>
  <si>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</si>
  <si>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</si>
  <si>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</si>
  <si>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</si>
  <si>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</si>
  <si>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</si>
  <si>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</si>
  <si>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</si>
  <si>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</si>
  <si>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</si>
  <si>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</si>
  <si>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</si>
  <si>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</si>
  <si>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</si>
  <si>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</si>
  <si>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</si>
  <si>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</si>
  <si>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</si>
  <si>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</si>
  <si>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</si>
  <si>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</si>
  <si>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</si>
  <si>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</si>
  <si>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</si>
  <si>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</si>
  <si>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</si>
  <si>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</si>
  <si>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</si>
  <si>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</si>
  <si>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</si>
  <si>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</si>
  <si>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</si>
  <si>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</si>
  <si>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</si>
  <si>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</si>
  <si>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</si>
  <si>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</si>
  <si>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</si>
  <si>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</si>
  <si>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</si>
  <si>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</si>
  <si>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</si>
  <si>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</si>
  <si>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</si>
  <si>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</si>
  <si>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</si>
  <si>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</si>
  <si>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</si>
  <si>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</si>
  <si>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</si>
  <si>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</si>
  <si>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</si>
  <si>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</si>
  <si>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</si>
  <si>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</si>
  <si>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</si>
  <si>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</si>
  <si>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</si>
  <si>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</si>
  <si>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</si>
  <si>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</si>
  <si>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</si>
  <si>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</si>
  <si>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</si>
  <si>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</si>
  <si>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</si>
  <si>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</si>
  <si>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</si>
  <si>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</si>
  <si>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</si>
  <si>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</si>
  <si>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</si>
  <si>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</si>
  <si>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</si>
  <si>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</si>
  <si>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</si>
  <si>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</si>
  <si>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</si>
  <si>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</si>
  <si>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</si>
  <si>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</si>
  <si>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</si>
  <si>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</si>
  <si>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</si>
  <si>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</si>
  <si>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</si>
  <si>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</si>
  <si>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</si>
  <si>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</si>
  <si>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</si>
  <si>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</si>
  <si>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</si>
  <si>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</si>
  <si>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</si>
  <si>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</si>
  <si>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</si>
  <si>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</si>
  <si>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</si>
  <si>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</si>
  <si>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</si>
  <si>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</si>
  <si>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</si>
  <si>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</si>
  <si>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</si>
  <si>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</si>
  <si>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</si>
  <si>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</si>
  <si>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</si>
  <si>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</si>
  <si>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</si>
  <si>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</si>
  <si>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</si>
  <si>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</si>
  <si>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</si>
  <si>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</si>
  <si>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</si>
  <si>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</si>
  <si>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</si>
  <si>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</si>
  <si>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</si>
  <si>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</si>
  <si>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</si>
  <si>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</si>
  <si>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</si>
  <si>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</si>
  <si>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</si>
  <si>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</si>
  <si>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</si>
  <si>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</si>
  <si>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</si>
  <si>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</si>
  <si>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</si>
  <si>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</si>
  <si>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</si>
  <si>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</si>
  <si>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</si>
  <si>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</si>
  <si>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</si>
  <si>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</si>
  <si>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</si>
  <si>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</si>
  <si>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</si>
  <si>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</si>
  <si>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</si>
  <si>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</si>
  <si>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</si>
  <si>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</si>
  <si>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</si>
  <si>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</si>
  <si>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</si>
  <si>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</si>
  <si>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</si>
  <si>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</si>
  <si>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</si>
  <si>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</si>
  <si>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</si>
  <si>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</si>
  <si>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</si>
  <si>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</si>
  <si>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</si>
  <si>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</si>
  <si>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</si>
  <si>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</si>
  <si>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</si>
  <si>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</si>
  <si>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</si>
  <si>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</si>
  <si>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</si>
  <si>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</si>
  <si>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</si>
  <si>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</si>
  <si>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</si>
  <si>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</si>
  <si>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</si>
  <si>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</si>
  <si>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</si>
  <si>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</si>
  <si>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</si>
  <si>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</si>
  <si>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</si>
  <si>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</si>
  <si>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</si>
  <si>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</si>
  <si>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</si>
  <si>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</si>
  <si>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</si>
  <si>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</si>
  <si>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</si>
  <si>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</si>
  <si>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</si>
  <si>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</si>
  <si>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</si>
  <si>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</si>
  <si>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</si>
  <si>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</si>
  <si>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</si>
  <si>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</si>
  <si>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</si>
  <si>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</si>
  <si>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</si>
  <si>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</si>
  <si>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</si>
  <si>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</si>
  <si>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</si>
  <si>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</si>
  <si>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</si>
  <si>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</si>
  <si>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</si>
  <si>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</si>
  <si>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</si>
  <si>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</si>
  <si>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</si>
  <si>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</si>
  <si>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</si>
  <si>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</si>
  <si>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</si>
  <si>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</si>
  <si>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</si>
  <si>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</si>
  <si>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</si>
  <si>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</si>
  <si>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</si>
  <si>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</si>
  <si>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</si>
  <si>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</si>
  <si>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</si>
  <si>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</si>
  <si>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</si>
  <si>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</si>
  <si>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</si>
  <si>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</si>
  <si>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</si>
  <si>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</si>
  <si>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</si>
  <si>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</si>
  <si>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</si>
  <si>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</si>
  <si>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</si>
  <si>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</si>
  <si>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</si>
  <si>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</si>
  <si>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</si>
  <si>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</si>
  <si>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</si>
  <si>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</si>
  <si>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</si>
  <si>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</si>
  <si>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</si>
  <si>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</si>
  <si>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</si>
  <si>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</si>
  <si>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</si>
  <si>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</si>
  <si>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</si>
  <si>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</si>
  <si>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</si>
  <si>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</si>
  <si>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</si>
  <si>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</si>
  <si>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</si>
  <si>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</si>
  <si>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</si>
  <si>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</si>
  <si>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</si>
  <si>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</si>
  <si>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</si>
  <si>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</si>
  <si>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</si>
  <si>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</si>
  <si>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</si>
  <si>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</si>
  <si>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</si>
  <si>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</si>
  <si>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</si>
  <si>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</si>
  <si>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</si>
  <si>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</si>
  <si>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</si>
  <si>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</si>
  <si>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</si>
  <si>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</si>
  <si>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</si>
  <si>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</si>
  <si>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</si>
  <si>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</si>
  <si>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</si>
  <si>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</si>
  <si>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</si>
  <si>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</si>
  <si>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</si>
  <si>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</si>
  <si>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</si>
  <si>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</si>
  <si>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</si>
  <si>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</si>
  <si>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</si>
  <si>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</si>
  <si>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</si>
  <si>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</si>
  <si>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</si>
  <si>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</si>
  <si>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</si>
  <si>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</si>
  <si>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</si>
  <si>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</si>
  <si>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</si>
  <si>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</si>
  <si>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</si>
  <si>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</si>
  <si>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</si>
  <si>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</si>
  <si>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</si>
  <si>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</si>
  <si>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</si>
  <si>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</si>
  <si>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</si>
  <si>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</si>
  <si>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</si>
  <si>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</si>
  <si>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</si>
  <si>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</si>
  <si>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</si>
  <si>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</si>
  <si>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</si>
  <si>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</si>
  <si>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</si>
  <si>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</si>
  <si>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</si>
  <si>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</si>
  <si>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</si>
  <si>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</si>
  <si>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</si>
  <si>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</si>
  <si>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</si>
  <si>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</si>
  <si>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</si>
  <si>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</si>
  <si>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</si>
  <si>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</si>
  <si>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</si>
  <si>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</si>
  <si>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</si>
  <si>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</si>
  <si>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</si>
  <si>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</si>
  <si>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</si>
  <si>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</si>
  <si>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</si>
  <si>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</si>
  <si>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</si>
  <si>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</si>
  <si>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</si>
  <si>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</si>
  <si>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</si>
  <si>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</si>
  <si>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</si>
  <si>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</si>
  <si>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</si>
  <si>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</si>
  <si>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</si>
  <si>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</si>
  <si>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</si>
  <si>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</si>
  <si>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</si>
  <si>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</si>
  <si>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</si>
  <si>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</si>
  <si>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</si>
  <si>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</si>
  <si>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</si>
  <si>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</si>
  <si>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</si>
  <si>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</si>
  <si>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</si>
  <si>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</si>
  <si>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</si>
  <si>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</si>
  <si>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</si>
  <si>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</si>
  <si>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</si>
  <si>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</si>
  <si>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</si>
  <si>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</si>
  <si>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</si>
  <si>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</si>
  <si>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</si>
  <si>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</si>
  <si>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</si>
  <si>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</si>
  <si>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</si>
  <si>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</si>
  <si>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</si>
  <si>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</si>
  <si>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</si>
  <si>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</si>
  <si>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</si>
  <si>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</si>
  <si>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</si>
  <si>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</si>
  <si>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</si>
  <si>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</si>
  <si>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</si>
  <si>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</si>
  <si>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</si>
  <si>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</si>
  <si>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</si>
  <si>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</si>
  <si>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</si>
  <si>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</si>
  <si>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</si>
  <si>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</si>
  <si>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</si>
  <si>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</si>
  <si>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</si>
  <si>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</si>
  <si>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</si>
  <si>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</si>
  <si>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</si>
  <si>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</si>
  <si>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</si>
  <si>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</si>
  <si>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</si>
  <si>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</si>
  <si>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</si>
  <si>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</si>
  <si>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</si>
  <si>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</si>
  <si>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</si>
  <si>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</si>
  <si>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</si>
  <si>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</si>
  <si>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</si>
  <si>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</si>
  <si>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</si>
  <si>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</si>
  <si>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</si>
  <si>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</si>
  <si>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</si>
  <si>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</si>
  <si>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</si>
  <si>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</si>
  <si>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</si>
  <si>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</si>
  <si>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</si>
  <si>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</si>
  <si>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</si>
  <si>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</si>
  <si>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</si>
  <si>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</si>
  <si>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</si>
  <si>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</si>
  <si>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</si>
  <si>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</si>
  <si>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</si>
  <si>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</si>
  <si>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</si>
  <si>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</si>
  <si>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</si>
  <si>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</si>
  <si>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</si>
  <si>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</si>
  <si>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</si>
  <si>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</si>
  <si>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</si>
  <si>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</si>
  <si>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</si>
  <si>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</si>
  <si>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</si>
  <si>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</si>
  <si>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</si>
  <si>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</si>
  <si>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</si>
  <si>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</si>
  <si>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</si>
  <si>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</si>
  <si>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</si>
  <si>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</si>
  <si>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</si>
  <si>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</si>
  <si>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</si>
  <si>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</si>
  <si>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</si>
  <si>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</si>
  <si>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</si>
  <si>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</si>
  <si>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</si>
  <si>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</si>
  <si>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</si>
  <si>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</si>
  <si>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</si>
  <si>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</si>
  <si>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</si>
  <si>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</si>
  <si>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</si>
  <si>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</si>
  <si>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</si>
  <si>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</si>
  <si>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</si>
  <si>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</si>
  <si>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</si>
  <si>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</si>
  <si>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</si>
  <si>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</si>
  <si>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</si>
  <si>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</si>
  <si>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</si>
  <si>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</si>
  <si>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</si>
  <si>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</si>
  <si>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</si>
  <si>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</si>
  <si>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</si>
  <si>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</si>
  <si>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</si>
  <si>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</si>
  <si>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</si>
  <si>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</si>
  <si>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</si>
  <si>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</si>
  <si>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</si>
  <si>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</si>
  <si>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</si>
  <si>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</si>
  <si>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</si>
  <si>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</si>
  <si>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</si>
  <si>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</si>
  <si>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</si>
  <si>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</si>
  <si>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</si>
  <si>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</si>
  <si>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</si>
  <si>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</si>
  <si>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</si>
  <si>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</si>
  <si>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</si>
  <si>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</si>
  <si>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</si>
  <si>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</si>
  <si>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</si>
  <si>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</si>
  <si>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</si>
  <si>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</si>
  <si>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</si>
  <si>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</si>
  <si>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</si>
  <si>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</si>
  <si>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</si>
  <si>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</si>
  <si>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</si>
  <si>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</si>
  <si>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</si>
  <si>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</si>
  <si>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</si>
  <si>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</si>
  <si>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</si>
  <si>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</si>
  <si>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</si>
  <si>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</si>
  <si>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</si>
  <si>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</si>
  <si>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</si>
  <si>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</si>
  <si>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</si>
  <si>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</si>
  <si>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</si>
  <si>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</si>
  <si>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</si>
  <si>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</si>
  <si>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</si>
  <si>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</si>
  <si>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</si>
  <si>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</si>
  <si>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</si>
  <si>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</si>
  <si>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</si>
  <si>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</si>
  <si>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</si>
  <si>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</si>
  <si>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</si>
  <si>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</si>
  <si>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</si>
  <si>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</si>
  <si>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</si>
  <si>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</si>
  <si>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</si>
  <si>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</si>
  <si>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</si>
  <si>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</si>
  <si>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</si>
  <si>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</si>
  <si>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</si>
  <si>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</si>
  <si>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</si>
  <si>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</si>
  <si>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</si>
  <si>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</si>
  <si>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</si>
  <si>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</si>
  <si>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</si>
  <si>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</si>
  <si>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</si>
  <si>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</si>
  <si>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</si>
  <si>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</si>
  <si>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</si>
  <si>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</si>
  <si>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</si>
  <si>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</si>
  <si>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</si>
  <si>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</si>
  <si>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</si>
  <si>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</si>
  <si>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</si>
  <si>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</si>
  <si>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</si>
  <si>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</si>
  <si>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</si>
  <si>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</si>
  <si>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</si>
  <si>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</si>
  <si>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</si>
  <si>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</si>
  <si>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</si>
  <si>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</si>
  <si>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</si>
  <si>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</si>
  <si>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</si>
  <si>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</si>
  <si>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</si>
  <si>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</si>
  <si>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</si>
  <si>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</si>
  <si>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</si>
  <si>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</si>
  <si>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</si>
  <si>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</si>
  <si>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</si>
  <si>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</si>
  <si>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</si>
  <si>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</si>
  <si>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</si>
  <si>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</si>
  <si>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</si>
  <si>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</si>
  <si>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</si>
  <si>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</si>
  <si>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</si>
  <si>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</si>
  <si>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</si>
  <si>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</si>
  <si>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</si>
  <si>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</si>
  <si>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</si>
  <si>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</si>
  <si>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</si>
  <si>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</si>
  <si>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</si>
  <si>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</si>
  <si>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</si>
  <si>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</si>
  <si>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</si>
  <si>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</si>
  <si>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</si>
  <si>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</si>
  <si>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</si>
  <si>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</si>
  <si>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</si>
  <si>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</si>
  <si>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</si>
  <si>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</si>
  <si>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</si>
  <si>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</si>
  <si>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</si>
  <si>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</si>
  <si>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</si>
  <si>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</si>
  <si>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</si>
  <si>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</si>
  <si>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</si>
  <si>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</si>
  <si>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</si>
  <si>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</si>
  <si>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</si>
  <si>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</si>
  <si>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</si>
  <si>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</si>
  <si>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</si>
  <si>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</si>
  <si>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</si>
  <si>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</si>
  <si>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</si>
  <si>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</si>
  <si>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</si>
  <si>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</si>
  <si>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</si>
  <si>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</si>
  <si>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</si>
  <si>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</si>
  <si>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</si>
  <si>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</si>
  <si>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</si>
  <si>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</si>
  <si>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</si>
  <si>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</si>
  <si>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</si>
  <si>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</si>
  <si>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</si>
  <si>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</si>
  <si>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</si>
  <si>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</si>
  <si>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</si>
  <si>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</si>
  <si>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</si>
  <si>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</si>
  <si>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</si>
  <si>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</si>
  <si>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</si>
  <si>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</si>
  <si>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</si>
  <si>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</si>
  <si>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</si>
  <si>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</si>
  <si>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</si>
  <si>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</si>
  <si>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</si>
  <si>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</si>
  <si>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</si>
  <si>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</si>
  <si>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</si>
  <si>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</si>
  <si>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</si>
  <si>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</si>
  <si>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</si>
  <si>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</si>
  <si>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</si>
  <si>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</si>
  <si>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</si>
  <si>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</si>
  <si>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</si>
  <si>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</si>
  <si>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</si>
  <si>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</si>
  <si>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</si>
  <si>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</si>
  <si>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</si>
  <si>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</si>
  <si>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</si>
  <si>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</si>
  <si>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</si>
  <si>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</si>
  <si>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</si>
  <si>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</si>
  <si>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</si>
  <si>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</si>
  <si>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</si>
  <si>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</si>
  <si>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</si>
  <si>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</si>
  <si>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</si>
  <si>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</si>
  <si>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</si>
  <si>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</si>
  <si>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</si>
  <si>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</si>
  <si>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</si>
  <si>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</si>
  <si>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</si>
  <si>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</si>
  <si>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</si>
  <si>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</si>
  <si>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</si>
  <si>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</si>
  <si>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</si>
  <si>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</si>
  <si>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</si>
  <si>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</si>
  <si>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</si>
  <si>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</si>
  <si>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</si>
  <si>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</si>
  <si>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</si>
  <si>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</si>
  <si>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</si>
  <si>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</si>
  <si>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</si>
  <si>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</si>
  <si>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</si>
  <si>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</si>
  <si>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</si>
  <si>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</si>
  <si>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</si>
  <si>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</si>
  <si>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</si>
  <si>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</si>
  <si>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</si>
  <si>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</si>
  <si>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</si>
  <si>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</si>
  <si>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</si>
  <si>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</si>
  <si>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</si>
  <si>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</si>
  <si>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</si>
  <si>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</si>
  <si>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</si>
  <si>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</si>
  <si>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</si>
  <si>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</si>
  <si>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</si>
  <si>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</si>
  <si>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</si>
  <si>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</si>
  <si>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</si>
  <si>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</si>
  <si>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</si>
  <si>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</si>
  <si>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</si>
  <si>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</si>
  <si>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</si>
  <si>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</si>
  <si>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</si>
  <si>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</si>
  <si>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</si>
  <si>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</si>
  <si>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</si>
  <si>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</si>
  <si>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</si>
  <si>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</si>
  <si>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</si>
  <si>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</si>
  <si>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</si>
  <si>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</si>
  <si>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</si>
  <si>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</si>
  <si>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</si>
  <si>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</si>
  <si>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</si>
  <si>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</si>
  <si>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</si>
  <si>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</si>
  <si>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</si>
  <si>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</si>
  <si>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</si>
  <si>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</si>
  <si>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</si>
  <si>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</si>
  <si>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</si>
  <si>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</si>
  <si>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</si>
  <si>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</si>
  <si>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</si>
  <si>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</si>
  <si>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</si>
  <si>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</si>
  <si>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</si>
  <si>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</si>
  <si>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</si>
  <si>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</si>
  <si>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</si>
  <si>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</si>
  <si>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</si>
  <si>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</si>
  <si>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</si>
  <si>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</si>
  <si>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</si>
  <si>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</si>
  <si>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</si>
  <si>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</si>
  <si>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</si>
  <si>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</si>
  <si>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</si>
  <si>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</si>
  <si>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</si>
  <si>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</si>
  <si>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</si>
  <si>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</si>
  <si>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</si>
  <si>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</si>
  <si>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</si>
  <si>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</si>
  <si>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</si>
  <si>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</si>
  <si>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</si>
  <si>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</si>
  <si>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</si>
  <si>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</si>
  <si>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</si>
  <si>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</si>
  <si>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</si>
  <si>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</si>
  <si>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</si>
  <si>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</si>
  <si>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</si>
  <si>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</si>
  <si>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</si>
  <si>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</si>
  <si>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</si>
  <si>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</si>
  <si>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</si>
  <si>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</si>
  <si>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</si>
  <si>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</si>
  <si>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</si>
  <si>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</si>
  <si>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</si>
  <si>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</si>
  <si>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</si>
  <si>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</si>
  <si>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</si>
  <si>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</si>
  <si>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</si>
  <si>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</si>
  <si>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</si>
  <si>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</si>
  <si>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</si>
  <si>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</si>
  <si>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</si>
  <si>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</si>
  <si>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</si>
  <si>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</si>
  <si>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</si>
  <si>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</si>
  <si>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</si>
  <si>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</si>
  <si>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</si>
  <si>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</si>
  <si>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</si>
  <si>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</si>
  <si>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</si>
  <si>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</si>
  <si>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</si>
  <si>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</si>
  <si>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</si>
  <si>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</si>
  <si>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</si>
  <si>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</si>
  <si>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</si>
  <si>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</si>
  <si>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</si>
  <si>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</si>
  <si>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</si>
  <si>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</si>
  <si>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</si>
  <si>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</si>
  <si>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</si>
  <si>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</si>
  <si>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</si>
  <si>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</si>
  <si>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</si>
  <si>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</si>
  <si>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</si>
  <si>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</si>
  <si>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</si>
  <si>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</si>
  <si>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</si>
  <si>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</si>
  <si>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</si>
  <si>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</si>
  <si>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</si>
  <si>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</si>
  <si>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</si>
  <si>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</si>
  <si>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</si>
  <si>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</si>
  <si>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</si>
  <si>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</si>
  <si>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</si>
  <si>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</si>
  <si>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</si>
  <si>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</si>
  <si>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</si>
  <si>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</si>
  <si>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</si>
  <si>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</si>
  <si>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</si>
  <si>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</si>
  <si>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</si>
  <si>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</si>
  <si>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</si>
  <si>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</si>
  <si>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</si>
  <si>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</si>
  <si>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</si>
  <si>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</si>
  <si>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</si>
  <si>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</si>
  <si>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</si>
  <si>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</si>
  <si>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</si>
  <si>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</si>
  <si>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</si>
  <si>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</si>
  <si>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</si>
  <si>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</si>
  <si>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</si>
  <si>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</si>
  <si>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</si>
  <si>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</si>
  <si>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</si>
  <si>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</si>
  <si>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</si>
  <si>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</si>
  <si>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</si>
  <si>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</si>
  <si>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</si>
  <si>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</si>
  <si>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</si>
  <si>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</si>
  <si>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</si>
  <si>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</si>
  <si>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</si>
  <si>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</si>
  <si>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</si>
  <si>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</si>
  <si>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</si>
  <si>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</si>
  <si>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</si>
  <si>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</si>
  <si>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</si>
  <si>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</si>
  <si>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</si>
  <si>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</si>
  <si>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</si>
  <si>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</si>
  <si>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</si>
  <si>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</si>
  <si>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</si>
  <si>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</si>
  <si>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</si>
  <si>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</si>
  <si>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</si>
  <si>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</si>
  <si>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</si>
  <si>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</si>
  <si>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</si>
  <si>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</si>
  <si>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</si>
  <si>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</si>
  <si>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</si>
  <si>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</si>
  <si>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</si>
  <si>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</si>
  <si>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</si>
  <si>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</si>
  <si>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</si>
  <si>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</si>
  <si>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</si>
  <si>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</si>
  <si>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</si>
  <si>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</si>
  <si>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</si>
  <si>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</si>
  <si>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</si>
  <si>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</si>
  <si>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</si>
  <si>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</si>
  <si>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</si>
  <si>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</si>
  <si>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</si>
  <si>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</si>
  <si>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</si>
  <si>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</si>
  <si>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</si>
  <si>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</si>
  <si>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</si>
  <si>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</si>
  <si>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</si>
  <si>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</si>
  <si>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</si>
  <si>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</si>
  <si>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</si>
  <si>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</si>
  <si>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</si>
  <si>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</si>
  <si>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</si>
  <si>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</si>
  <si>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</si>
  <si>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</si>
  <si>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</si>
  <si>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</si>
  <si>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</si>
  <si>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</si>
  <si>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</si>
  <si>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</si>
  <si>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</si>
  <si>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</si>
  <si>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</si>
  <si>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</si>
  <si>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</si>
  <si>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</si>
  <si>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</si>
  <si>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</si>
  <si>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</si>
  <si>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</si>
  <si>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</si>
  <si>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</si>
  <si>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</si>
  <si>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</si>
  <si>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</si>
  <si>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</si>
  <si>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</si>
  <si>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</si>
  <si>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</si>
  <si>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</si>
  <si>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</si>
  <si>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</si>
  <si>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</si>
  <si>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</si>
  <si>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</si>
  <si>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</si>
  <si>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</si>
  <si>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</si>
  <si>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</si>
  <si>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</si>
  <si>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</si>
  <si>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</si>
  <si>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</si>
  <si>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</si>
  <si>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</si>
  <si>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</si>
  <si>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</si>
  <si>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</si>
  <si>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</si>
  <si>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</si>
  <si>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</si>
  <si>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</si>
  <si>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</si>
  <si>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</si>
  <si>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</si>
  <si>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</si>
  <si>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</si>
  <si>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</si>
  <si>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</si>
  <si>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</si>
  <si>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</si>
  <si>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</si>
  <si>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</si>
  <si>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</si>
  <si>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</si>
  <si>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</si>
  <si>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</si>
  <si>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</si>
  <si>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</si>
  <si>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</si>
  <si>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</si>
  <si>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</si>
  <si>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</si>
  <si>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</si>
  <si>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</si>
  <si>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</si>
  <si>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</si>
  <si>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</si>
  <si>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</si>
  <si>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</si>
  <si>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</si>
  <si>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</si>
  <si>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</si>
  <si>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</si>
  <si>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</si>
  <si>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</si>
  <si>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</si>
  <si>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</si>
  <si>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</si>
  <si>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</si>
  <si>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</si>
  <si>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</si>
  <si>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</si>
  <si>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</si>
  <si>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</si>
  <si>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</si>
  <si>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</si>
  <si>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</si>
  <si>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</si>
  <si>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</si>
  <si>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</si>
  <si>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</si>
  <si>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</si>
  <si>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</si>
  <si>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</si>
  <si>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</si>
  <si>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</si>
  <si>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</si>
  <si>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</si>
  <si>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</si>
  <si>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</si>
  <si>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</si>
  <si>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</si>
  <si>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</si>
  <si>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</si>
  <si>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</si>
  <si>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</si>
  <si>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</si>
  <si>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</si>
  <si>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</si>
  <si>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</si>
  <si>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</si>
  <si>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</si>
  <si>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</si>
  <si>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</si>
  <si>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</si>
  <si>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</si>
  <si>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</si>
  <si>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</si>
  <si>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</si>
  <si>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</si>
  <si>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</si>
  <si>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</si>
  <si>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</si>
  <si>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</si>
  <si>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</si>
  <si>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</si>
  <si>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</si>
  <si>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</si>
  <si>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</si>
  <si>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</si>
  <si>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</si>
  <si>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</si>
  <si>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</si>
  <si>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</si>
  <si>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</si>
  <si>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</si>
  <si>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</si>
  <si>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</si>
  <si>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</si>
  <si>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</si>
  <si>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</si>
  <si>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</si>
  <si>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</si>
  <si>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</si>
  <si>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</si>
  <si>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</si>
  <si>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</si>
  <si>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</si>
  <si>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</si>
  <si>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</si>
  <si>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</si>
  <si>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</si>
  <si>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</si>
  <si>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</si>
  <si>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</si>
  <si>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</si>
  <si>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</si>
  <si>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</si>
  <si>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</si>
  <si>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</si>
  <si>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</si>
  <si>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</si>
  <si>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</si>
  <si>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</si>
  <si>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</si>
  <si>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</si>
  <si>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</si>
  <si>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</si>
  <si>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</si>
  <si>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</si>
  <si>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</si>
  <si>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</si>
  <si>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</si>
  <si>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</si>
  <si>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</si>
  <si>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</si>
  <si>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</si>
  <si>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</si>
  <si>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</si>
  <si>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</si>
  <si>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</si>
  <si>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</si>
  <si>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</si>
  <si>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</si>
  <si>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</si>
  <si>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</si>
  <si>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</si>
  <si>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</si>
  <si>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</si>
  <si>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</si>
  <si>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</si>
  <si>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</si>
  <si>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</si>
  <si>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</si>
  <si>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</si>
  <si>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</si>
  <si>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</si>
  <si>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</si>
  <si>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</si>
  <si>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</si>
  <si>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</si>
  <si>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</si>
  <si>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</si>
  <si>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</si>
  <si>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</si>
  <si>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</si>
  <si>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</si>
  <si>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</si>
  <si>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</si>
  <si>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</si>
  <si>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</si>
  <si>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</si>
  <si>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</si>
  <si>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</si>
  <si>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</si>
  <si>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</si>
  <si>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</si>
  <si>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</si>
  <si>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</si>
  <si>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</si>
  <si>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</si>
  <si>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</si>
  <si>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</si>
  <si>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</si>
  <si>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</si>
  <si>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</si>
  <si>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</si>
  <si>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</si>
  <si>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</si>
  <si>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</si>
  <si>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</si>
  <si>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</si>
  <si>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</si>
  <si>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</si>
  <si>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</si>
  <si>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</si>
  <si>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</si>
  <si>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</si>
  <si>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</si>
  <si>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</si>
  <si>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</si>
  <si>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</si>
  <si>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</si>
  <si>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</si>
  <si>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</si>
  <si>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</si>
  <si>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</si>
  <si>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</si>
  <si>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</si>
  <si>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</si>
  <si>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</si>
  <si>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</si>
  <si>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</si>
  <si>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</si>
  <si>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</si>
  <si>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</si>
  <si>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</si>
  <si>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</si>
  <si>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</si>
  <si>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</si>
  <si>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</si>
  <si>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</si>
  <si>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</si>
  <si>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</si>
  <si>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</si>
  <si>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</si>
  <si>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</si>
  <si>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</si>
  <si>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</si>
  <si>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</si>
  <si>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</si>
  <si>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</si>
  <si>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</si>
  <si>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</si>
  <si>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</si>
  <si>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</si>
  <si>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</si>
  <si>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</si>
  <si>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</si>
  <si>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</si>
  <si>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</si>
  <si>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</si>
  <si>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</si>
  <si>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</si>
  <si>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</si>
  <si>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</si>
  <si>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</si>
  <si>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</si>
  <si>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</si>
  <si>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</si>
  <si>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</si>
  <si>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</si>
  <si>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</si>
  <si>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</si>
  <si>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</si>
  <si>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</si>
  <si>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</si>
  <si>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</si>
  <si>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</si>
  <si>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</si>
  <si>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</si>
  <si>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</si>
  <si>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</si>
  <si>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</si>
  <si>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</si>
  <si>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</si>
  <si>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</si>
  <si>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</si>
  <si>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</si>
  <si>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</si>
  <si>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</si>
  <si>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</si>
  <si>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</si>
  <si>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</si>
  <si>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</si>
  <si>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</si>
  <si>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</si>
  <si>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</si>
  <si>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</si>
  <si>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</si>
  <si>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</si>
  <si>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</si>
  <si>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</si>
  <si>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</si>
  <si>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</si>
  <si>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</si>
  <si>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</si>
  <si>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</si>
  <si>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</si>
  <si>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</si>
  <si>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</si>
  <si>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</si>
  <si>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</si>
  <si>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</si>
  <si>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</si>
  <si>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</si>
  <si>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</si>
  <si>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</si>
  <si>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</si>
  <si>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</si>
  <si>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</si>
  <si>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</si>
  <si>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</si>
  <si>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</si>
  <si>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</si>
  <si>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</si>
  <si>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</si>
  <si>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</si>
  <si>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</si>
  <si>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</si>
  <si>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</si>
  <si>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</si>
  <si>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</si>
  <si>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</si>
  <si>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</si>
  <si>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</si>
  <si>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</si>
  <si>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</si>
  <si>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</si>
  <si>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</si>
  <si>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</si>
  <si>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</si>
  <si>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</si>
  <si>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</si>
  <si>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</si>
  <si>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</si>
  <si>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</si>
  <si>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</si>
  <si>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</si>
  <si>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</si>
  <si>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</si>
  <si>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</si>
  <si>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</si>
  <si>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</si>
  <si>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</si>
  <si>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</si>
  <si>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</si>
  <si>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</si>
  <si>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</si>
  <si>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</si>
  <si>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</si>
  <si>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</si>
  <si>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</si>
  <si>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</si>
  <si>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</si>
  <si>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</si>
  <si>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</si>
  <si>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</si>
  <si>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</si>
  <si>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</si>
  <si>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</si>
  <si>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</si>
  <si>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</si>
  <si>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</si>
  <si>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</si>
  <si>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</si>
  <si>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</si>
  <si>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</si>
  <si>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</si>
  <si>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</si>
  <si>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</si>
  <si>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</si>
  <si>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</si>
  <si>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</si>
  <si>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</si>
  <si>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</si>
  <si>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</si>
  <si>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</si>
  <si>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</si>
  <si>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</si>
  <si>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</si>
  <si>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</si>
  <si>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</si>
  <si>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</si>
  <si>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</si>
  <si>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</si>
  <si>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</si>
  <si>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</si>
  <si>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</si>
  <si>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</si>
  <si>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</si>
  <si>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</si>
  <si>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</si>
  <si>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</si>
  <si>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</si>
  <si>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</si>
  <si>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</si>
  <si>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</si>
  <si>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</si>
  <si>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</si>
  <si>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</si>
  <si>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</si>
  <si>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</si>
  <si>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</si>
  <si>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</si>
  <si>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</si>
  <si>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</si>
  <si>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</si>
  <si>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</si>
  <si>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</si>
  <si>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</si>
  <si>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</si>
  <si>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</si>
  <si>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</si>
  <si>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</si>
  <si>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</si>
  <si>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</si>
  <si>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</si>
  <si>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</si>
  <si>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</si>
  <si>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</si>
  <si>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</si>
  <si>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</si>
  <si>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</si>
  <si>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</si>
  <si>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</si>
  <si>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</si>
  <si>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</si>
  <si>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</si>
  <si>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</si>
  <si>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</si>
  <si>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</si>
  <si>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</si>
  <si>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</si>
  <si>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</si>
  <si>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</si>
  <si>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</si>
  <si>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</si>
  <si>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</si>
  <si>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</si>
  <si>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</si>
  <si>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</si>
  <si>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</si>
  <si>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</si>
  <si>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</si>
  <si>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</si>
  <si>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</si>
  <si>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</si>
  <si>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</si>
  <si>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</si>
  <si>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</si>
  <si>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</si>
  <si>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</si>
  <si>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</si>
  <si>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</si>
  <si>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</si>
  <si>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</si>
  <si>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</si>
  <si>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</si>
  <si>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</si>
  <si>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</si>
  <si>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</si>
  <si>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</si>
  <si>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</si>
  <si>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</si>
  <si>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</si>
  <si>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</si>
  <si>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</si>
  <si>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</si>
  <si>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</si>
  <si>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</si>
  <si>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</si>
  <si>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</si>
  <si>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</si>
  <si>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</si>
  <si>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</si>
  <si>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</si>
  <si>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</si>
  <si>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</si>
  <si>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</si>
  <si>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</si>
  <si>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</si>
  <si>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</si>
  <si>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</si>
  <si>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</si>
  <si>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</si>
  <si>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</si>
  <si>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</si>
  <si>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</si>
  <si>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</si>
  <si>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</si>
  <si>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</si>
  <si>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</si>
  <si>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</si>
  <si>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</si>
  <si>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</si>
  <si>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</si>
  <si>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</si>
  <si>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</si>
  <si>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</si>
  <si>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</si>
  <si>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</si>
  <si>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</si>
  <si>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</si>
  <si>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</si>
  <si>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</si>
  <si>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</si>
  <si>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</si>
  <si>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</si>
  <si>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</si>
  <si>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</si>
  <si>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</si>
  <si>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</si>
  <si>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</si>
  <si>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</si>
  <si>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</si>
  <si>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</si>
  <si>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</si>
  <si>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</si>
  <si>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</si>
  <si>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</si>
  <si>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</si>
  <si>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</si>
  <si>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</si>
  <si>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</si>
  <si>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</si>
  <si>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</si>
  <si>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</si>
  <si>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</si>
  <si>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</si>
  <si>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</si>
  <si>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</si>
  <si>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</si>
  <si>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</si>
  <si>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</si>
  <si>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</si>
  <si>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</si>
  <si>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</si>
  <si>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</si>
  <si>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</si>
  <si>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</si>
  <si>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</si>
  <si>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</si>
  <si>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</si>
  <si>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</si>
  <si>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</si>
  <si>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</si>
  <si>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</si>
  <si>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</si>
  <si>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</si>
  <si>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</si>
  <si>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</si>
  <si>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</si>
  <si>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</si>
  <si>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</si>
  <si>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</si>
  <si>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</si>
  <si>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</si>
  <si>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</si>
  <si>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</si>
  <si>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</si>
  <si>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</si>
  <si>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</si>
  <si>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</si>
  <si>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</si>
  <si>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</si>
  <si>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</si>
  <si>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</si>
  <si>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</si>
  <si>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</si>
  <si>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</si>
  <si>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</si>
  <si>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</si>
  <si>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</si>
  <si>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</si>
  <si>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</si>
  <si>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</si>
  <si>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</si>
  <si>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</si>
  <si>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</si>
  <si>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</si>
  <si>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</si>
  <si>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</si>
  <si>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</si>
  <si>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</si>
  <si>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</si>
  <si>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</si>
  <si>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</si>
  <si>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</si>
  <si>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</si>
  <si>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</si>
  <si>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</si>
  <si>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</si>
  <si>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</si>
  <si>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</si>
  <si>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</si>
  <si>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</si>
  <si>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</si>
  <si>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</si>
  <si>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</si>
  <si>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</si>
  <si>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</si>
  <si>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</si>
  <si>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</si>
  <si>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</si>
  <si>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</si>
  <si>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</si>
  <si>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</si>
  <si>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</si>
  <si>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</si>
  <si>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</si>
  <si>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</si>
  <si>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</si>
  <si>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</si>
  <si>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</si>
  <si>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</si>
  <si>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</si>
  <si>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</si>
  <si>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</si>
  <si>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</si>
  <si>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</si>
  <si>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</si>
  <si>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</si>
  <si>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</si>
  <si>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</si>
  <si>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</si>
  <si>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</si>
  <si>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</si>
  <si>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</si>
  <si>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</si>
  <si>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</si>
  <si>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</si>
  <si>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</si>
  <si>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</si>
  <si>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</si>
  <si>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</si>
  <si>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</si>
  <si>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</si>
  <si>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</si>
  <si>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</si>
  <si>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</si>
  <si>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</si>
  <si>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</si>
  <si>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</si>
  <si>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</si>
  <si>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</si>
  <si>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</si>
  <si>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</si>
  <si>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</si>
  <si>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</si>
  <si>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</si>
  <si>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</si>
  <si>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</si>
  <si>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</si>
  <si>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</si>
  <si>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</si>
  <si>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</si>
  <si>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</si>
  <si>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</si>
  <si>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</si>
  <si>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</si>
  <si>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</si>
  <si>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</si>
  <si>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</si>
  <si>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</si>
  <si>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</si>
  <si>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</si>
  <si>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</si>
  <si>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</si>
  <si>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</si>
  <si>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</si>
  <si>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</si>
  <si>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</si>
  <si>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</si>
  <si>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</si>
  <si>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</si>
  <si>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</si>
  <si>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</si>
  <si>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</si>
  <si>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</si>
  <si>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</si>
  <si>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</si>
  <si>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</si>
  <si>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</si>
  <si>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</si>
  <si>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</si>
  <si>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</si>
  <si>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</si>
  <si>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</si>
  <si>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</si>
  <si>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</si>
  <si>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</si>
  <si>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</si>
  <si>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</si>
  <si>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</si>
  <si>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</si>
  <si>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</si>
  <si>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</si>
  <si>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</si>
  <si>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</si>
  <si>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</si>
  <si>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</si>
  <si>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</si>
  <si>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</si>
  <si>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</si>
  <si>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</si>
  <si>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</si>
  <si>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</si>
  <si>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</si>
  <si>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</si>
  <si>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</si>
  <si>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</si>
  <si>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</si>
  <si>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</si>
  <si>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</si>
  <si>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</si>
  <si>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</si>
  <si>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</si>
  <si>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</si>
  <si>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</si>
  <si>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</si>
  <si>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</si>
  <si>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</si>
  <si>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</si>
  <si>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</si>
  <si>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</si>
  <si>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</si>
  <si>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</si>
  <si>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</si>
  <si>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</si>
  <si>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</si>
  <si>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</si>
  <si>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</si>
  <si>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</si>
  <si>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</si>
  <si>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</si>
  <si>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</si>
  <si>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</si>
  <si>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</si>
  <si>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</si>
  <si>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</si>
  <si>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</si>
  <si>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</si>
  <si>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</si>
  <si>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</si>
  <si>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</si>
  <si>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</si>
  <si>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</si>
  <si>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</si>
  <si>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</si>
  <si>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</si>
  <si>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</si>
  <si>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</si>
  <si>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</si>
  <si>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</si>
  <si>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</si>
  <si>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</si>
  <si>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</si>
  <si>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</si>
  <si>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</si>
  <si>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</si>
  <si>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</si>
  <si>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</si>
  <si>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</si>
  <si>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</si>
  <si>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</si>
  <si>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</si>
  <si>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</si>
  <si>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</si>
  <si>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</si>
  <si>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</si>
  <si>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</si>
  <si>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</si>
  <si>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</si>
  <si>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</si>
  <si>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</si>
  <si>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</si>
  <si>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</si>
  <si>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</si>
  <si>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</si>
  <si>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</si>
  <si>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</si>
  <si>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</si>
  <si>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</si>
  <si>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</si>
  <si>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</si>
  <si>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</si>
  <si>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</si>
  <si>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</si>
  <si>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</si>
  <si>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</si>
  <si>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</si>
  <si>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</si>
  <si>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</si>
  <si>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</si>
  <si>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</si>
  <si>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</si>
  <si>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</si>
  <si>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</si>
  <si>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</si>
  <si>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</si>
  <si>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</si>
  <si>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</si>
  <si>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</si>
  <si>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</si>
  <si>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</si>
  <si>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</si>
  <si>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</si>
  <si>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</si>
  <si>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</si>
  <si>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</si>
  <si>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</si>
  <si>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</si>
  <si>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</si>
  <si>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</si>
  <si>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</si>
  <si>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</si>
  <si>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</si>
  <si>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</si>
  <si>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</si>
  <si>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</si>
  <si>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</si>
  <si>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</si>
  <si>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</si>
  <si>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</si>
  <si>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</si>
  <si>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</si>
  <si>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</si>
  <si>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</si>
  <si>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</si>
  <si>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</si>
  <si>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</si>
  <si>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</si>
  <si>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</si>
  <si>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</si>
  <si>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</si>
  <si>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</si>
  <si>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</si>
  <si>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</si>
  <si>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</si>
  <si>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</si>
  <si>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</si>
  <si>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</si>
  <si>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</si>
  <si>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</si>
  <si>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</si>
  <si>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</si>
  <si>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</si>
  <si>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</si>
  <si>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</si>
  <si>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</si>
  <si>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</si>
  <si>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</si>
  <si>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</si>
  <si>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</si>
  <si>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</si>
  <si>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</si>
  <si>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</si>
  <si>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</si>
  <si>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</si>
  <si>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</si>
  <si>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</si>
  <si>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</si>
  <si>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</si>
  <si>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</si>
  <si>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</si>
  <si>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</si>
  <si>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</si>
  <si>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</si>
  <si>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</si>
  <si>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</si>
  <si>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</si>
  <si>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</si>
  <si>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</si>
  <si>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</si>
  <si>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</si>
  <si>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</si>
  <si>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</si>
  <si>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</si>
  <si>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</si>
  <si>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</si>
  <si>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</si>
  <si>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</si>
  <si>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</si>
  <si>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</si>
  <si>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</si>
  <si>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</si>
  <si>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</si>
  <si>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</si>
  <si>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</si>
  <si>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</si>
  <si>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</si>
  <si>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</si>
  <si>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</si>
  <si>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</si>
  <si>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</si>
  <si>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</si>
  <si>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</si>
  <si>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</si>
  <si>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</si>
  <si>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</si>
  <si>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</si>
  <si>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</si>
  <si>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</si>
  <si>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</si>
  <si>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</si>
  <si>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</si>
  <si>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</si>
  <si>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</si>
  <si>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</si>
  <si>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</si>
  <si>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</si>
  <si>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</si>
  <si>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</si>
  <si>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</si>
  <si>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</si>
  <si>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</si>
  <si>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</si>
  <si>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</si>
  <si>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</si>
  <si>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</si>
  <si>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</si>
  <si>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</si>
  <si>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</si>
  <si>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</si>
  <si>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</si>
  <si>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</si>
  <si>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</si>
  <si>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</si>
  <si>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</si>
  <si>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</si>
  <si>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</si>
  <si>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</si>
  <si>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</si>
  <si>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</si>
  <si>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</si>
  <si>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</si>
  <si>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</si>
  <si>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</si>
  <si>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</si>
  <si>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</si>
  <si>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</si>
  <si>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</si>
  <si>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</si>
  <si>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</si>
  <si>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</si>
  <si>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</si>
  <si>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</si>
  <si>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</si>
  <si>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</si>
  <si>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</si>
  <si>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</si>
  <si>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</si>
  <si>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</si>
  <si>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</si>
  <si>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</si>
  <si>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</si>
  <si>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</si>
  <si>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</si>
  <si>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</si>
  <si>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</si>
  <si>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</si>
  <si>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</si>
  <si>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</si>
  <si>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</si>
  <si>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</si>
  <si>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</si>
  <si>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</si>
  <si>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</si>
  <si>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</si>
  <si>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</si>
  <si>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</si>
  <si>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</si>
  <si>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</si>
  <si>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</si>
  <si>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</si>
  <si>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</si>
  <si>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</si>
  <si>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</si>
  <si>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</si>
  <si>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</si>
  <si>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</si>
  <si>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</si>
  <si>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</si>
  <si>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</si>
  <si>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</si>
  <si>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</si>
  <si>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</si>
  <si>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</si>
  <si>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</si>
  <si>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</si>
  <si>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</si>
  <si>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</si>
  <si>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</si>
  <si>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</si>
  <si>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</si>
  <si>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</si>
  <si>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</si>
  <si>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</si>
  <si>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</si>
  <si>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</si>
  <si>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</si>
  <si>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</si>
  <si>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</si>
  <si>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</si>
  <si>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</si>
  <si>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</si>
  <si>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</si>
  <si>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</si>
  <si>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</si>
  <si>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</si>
  <si>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</si>
  <si>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</si>
  <si>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</si>
  <si>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</si>
  <si>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</si>
  <si>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</si>
  <si>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</si>
  <si>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</si>
  <si>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</si>
  <si>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</si>
  <si>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</si>
  <si>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</si>
  <si>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</si>
  <si>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</si>
  <si>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</si>
  <si>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</si>
  <si>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</si>
  <si>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</si>
  <si>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</si>
  <si>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</si>
  <si>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</si>
  <si>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</si>
  <si>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</si>
  <si>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</si>
  <si>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</si>
  <si>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</si>
  <si>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</si>
  <si>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</si>
  <si>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</si>
  <si>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</si>
  <si>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</si>
  <si>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</si>
  <si>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</si>
  <si>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</si>
  <si>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</si>
  <si>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</si>
  <si>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</si>
  <si>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</si>
  <si>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</si>
  <si>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</si>
  <si>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</si>
  <si>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</si>
  <si>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</si>
  <si>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</si>
  <si>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</si>
  <si>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</si>
  <si>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</si>
  <si>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</si>
  <si>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</si>
  <si>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</si>
  <si>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</si>
  <si>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</si>
  <si>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</si>
  <si>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</si>
  <si>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</si>
  <si>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</si>
  <si>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</si>
  <si>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</si>
  <si>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</si>
  <si>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</si>
  <si>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</si>
  <si>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</si>
  <si>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</si>
  <si>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</si>
  <si>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</si>
  <si>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</si>
  <si>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</si>
  <si>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</si>
  <si>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</si>
  <si>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</si>
  <si>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</si>
  <si>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</si>
  <si>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</si>
  <si>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</si>
  <si>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</si>
  <si>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</si>
  <si>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</si>
  <si>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</si>
  <si>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</si>
  <si>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</si>
  <si>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</si>
  <si>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</si>
  <si>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</si>
  <si>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</si>
  <si>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</si>
  <si>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</si>
  <si>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</si>
  <si>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</si>
  <si>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</si>
  <si>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</si>
  <si>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</si>
  <si>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</si>
  <si>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</si>
  <si>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</si>
  <si>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</si>
  <si>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</si>
  <si>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</si>
  <si>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</si>
  <si>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</si>
  <si>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</si>
  <si>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</si>
  <si>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</si>
  <si>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</si>
  <si>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</si>
  <si>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</si>
  <si>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</si>
  <si>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</si>
  <si>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</si>
  <si>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</si>
  <si>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</si>
  <si>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</si>
  <si>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</si>
  <si>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</si>
  <si>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</si>
  <si>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</si>
  <si>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</si>
  <si>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</si>
  <si>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</si>
  <si>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</si>
  <si>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</si>
  <si>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</si>
  <si>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</si>
  <si>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</si>
  <si>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</si>
  <si>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</si>
  <si>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</si>
  <si>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</si>
  <si>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</si>
  <si>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</si>
  <si>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</si>
  <si>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</si>
  <si>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</si>
  <si>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</si>
  <si>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</si>
  <si>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</si>
  <si>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</si>
  <si>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</si>
  <si>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</si>
  <si>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</si>
  <si>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</si>
  <si>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</si>
  <si>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</si>
  <si>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</si>
  <si>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</si>
  <si>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</si>
  <si>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</si>
  <si>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</si>
  <si>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</si>
  <si>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</si>
  <si>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</si>
  <si>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</si>
  <si>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</si>
  <si>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</si>
  <si>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</si>
  <si>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</si>
  <si>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</si>
  <si>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</si>
  <si>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</si>
  <si>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</si>
  <si>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</si>
  <si>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</si>
  <si>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</si>
  <si>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</si>
  <si>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</si>
  <si>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</si>
  <si>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</si>
  <si>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</si>
  <si>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</si>
  <si>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</si>
  <si>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</si>
  <si>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</si>
  <si>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</si>
  <si>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</si>
  <si>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</si>
  <si>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</si>
  <si>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</si>
  <si>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</si>
  <si>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</si>
  <si>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</si>
  <si>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</si>
  <si>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</si>
  <si>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</si>
  <si>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</si>
  <si>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</si>
  <si>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</si>
  <si>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</si>
  <si>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</si>
  <si>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</si>
  <si>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</si>
  <si>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</si>
  <si>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</si>
  <si>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</si>
  <si>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</si>
  <si>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</si>
  <si>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</si>
  <si>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</si>
  <si>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</si>
  <si>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</si>
  <si>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</si>
  <si>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</si>
  <si>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</si>
  <si>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</si>
  <si>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</si>
  <si>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</si>
  <si>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</si>
  <si>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</si>
  <si>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</si>
  <si>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</si>
  <si>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</si>
  <si>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</si>
  <si>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</si>
  <si>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</si>
  <si>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</si>
  <si>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</si>
  <si>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</si>
  <si>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</si>
  <si>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</si>
  <si>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</si>
  <si>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</si>
  <si>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</si>
  <si>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</si>
  <si>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</si>
  <si>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</si>
  <si>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</si>
  <si>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</si>
  <si>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</si>
  <si>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</si>
  <si>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</si>
  <si>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</si>
  <si>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</si>
  <si>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</si>
  <si>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</si>
  <si>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</si>
  <si>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</si>
  <si>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</si>
  <si>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</si>
  <si>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</si>
  <si>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</si>
  <si>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</si>
  <si>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</si>
  <si>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</si>
  <si>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</si>
  <si>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</si>
  <si>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</si>
  <si>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</si>
  <si>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</si>
  <si>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</si>
  <si>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</si>
  <si>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</si>
  <si>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</si>
  <si>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</si>
  <si>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</si>
  <si>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</si>
  <si>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</si>
  <si>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</si>
  <si>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</si>
  <si>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</si>
  <si>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</si>
  <si>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</si>
  <si>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</si>
  <si>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</si>
  <si>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</si>
  <si>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</si>
  <si>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</si>
  <si>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</si>
  <si>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</si>
  <si>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</si>
  <si>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</si>
  <si>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</si>
  <si>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</si>
  <si>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</si>
  <si>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</si>
  <si>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</si>
  <si>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</si>
  <si>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</si>
  <si>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</si>
  <si>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</si>
  <si>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</si>
  <si>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</si>
  <si>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</si>
  <si>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</si>
  <si>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</si>
  <si>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</si>
  <si>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</si>
  <si>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</si>
  <si>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</si>
  <si>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</si>
  <si>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</si>
  <si>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</si>
  <si>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</si>
  <si>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</si>
  <si>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</si>
  <si>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</si>
  <si>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</si>
  <si>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</si>
  <si>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</si>
  <si>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</si>
  <si>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</si>
  <si>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</si>
  <si>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</si>
  <si>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</si>
  <si>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</si>
  <si>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</si>
  <si>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</si>
  <si>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</si>
  <si>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</si>
  <si>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</si>
  <si>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</si>
  <si>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</si>
  <si>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</si>
  <si>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</si>
  <si>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</si>
  <si>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</si>
  <si>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</si>
  <si>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</si>
  <si>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</si>
  <si>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</si>
  <si>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</si>
  <si>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</si>
  <si>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</si>
  <si>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</si>
  <si>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</si>
  <si>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</si>
  <si>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</si>
  <si>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</si>
  <si>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</si>
  <si>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</si>
  <si>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</si>
  <si>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</si>
  <si>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</si>
  <si>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</si>
  <si>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</si>
  <si>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</si>
  <si>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</si>
  <si>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</si>
  <si>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</si>
  <si>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</si>
  <si>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</si>
  <si>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</si>
  <si>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</si>
  <si>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</si>
  <si>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</si>
  <si>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</si>
  <si>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</si>
  <si>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</si>
  <si>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</si>
  <si>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</si>
  <si>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</si>
  <si>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</si>
  <si>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</si>
  <si>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</si>
  <si>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</si>
  <si>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</si>
  <si>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</si>
  <si>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</si>
  <si>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</si>
  <si>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</si>
  <si>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</si>
  <si>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</si>
  <si>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</si>
  <si>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</si>
  <si>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</si>
  <si>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</si>
  <si>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</si>
  <si>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</si>
  <si>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</si>
  <si>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</si>
  <si>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</si>
  <si>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</si>
  <si>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</si>
  <si>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</si>
  <si>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</si>
  <si>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</si>
  <si>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</si>
  <si>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</si>
  <si>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</si>
  <si>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</si>
  <si>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</si>
  <si>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</si>
  <si>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</si>
  <si>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</si>
  <si>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</si>
  <si>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</si>
  <si>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</si>
  <si>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</si>
  <si>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</si>
  <si>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</si>
  <si>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</si>
  <si>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</si>
  <si>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</si>
  <si>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</si>
  <si>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</si>
  <si>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</si>
  <si>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</si>
  <si>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</si>
  <si>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</si>
  <si>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</si>
  <si>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</si>
  <si>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</si>
  <si>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</si>
  <si>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</si>
  <si>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</si>
  <si>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</si>
  <si>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</si>
  <si>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</si>
  <si>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</si>
  <si>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</si>
  <si>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</si>
  <si>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</si>
  <si>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</si>
  <si>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</si>
  <si>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</si>
  <si>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</si>
  <si>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</si>
  <si>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</si>
  <si>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</si>
  <si>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</si>
  <si>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</si>
  <si>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</si>
  <si>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</si>
  <si>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</si>
  <si>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</si>
  <si>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</si>
  <si>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</si>
  <si>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</si>
  <si>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</si>
  <si>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</si>
  <si>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</si>
  <si>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</si>
  <si>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</si>
  <si>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</si>
  <si>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</si>
  <si>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</si>
  <si>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</si>
  <si>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</si>
  <si>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</si>
  <si>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</si>
  <si>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</si>
  <si>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</si>
  <si>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</si>
  <si>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</si>
  <si>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</si>
  <si>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</si>
  <si>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</si>
  <si>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</si>
  <si>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</si>
  <si>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</si>
  <si>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</si>
  <si>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</si>
  <si>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</si>
  <si>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</si>
  <si>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</si>
  <si>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</si>
  <si>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</si>
  <si>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</si>
  <si>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</si>
  <si>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</si>
  <si>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</si>
  <si>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</si>
  <si>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</si>
  <si>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</si>
  <si>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</si>
  <si>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</si>
  <si>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</si>
  <si>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</si>
  <si>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</si>
  <si>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</si>
  <si>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</si>
  <si>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</si>
  <si>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</si>
  <si>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</si>
  <si>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</si>
  <si>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</si>
  <si>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</si>
  <si>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</si>
  <si>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</si>
  <si>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</si>
  <si>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</si>
  <si>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</si>
  <si>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</si>
  <si>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</si>
  <si>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</si>
  <si>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</si>
  <si>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</si>
  <si>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</si>
  <si>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</si>
  <si>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</si>
  <si>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</si>
  <si>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</si>
  <si>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</si>
  <si>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</si>
  <si>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</si>
  <si>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</si>
  <si>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</si>
  <si>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</si>
  <si>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</si>
  <si>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</si>
  <si>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</si>
  <si>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</si>
  <si>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</si>
  <si>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</si>
  <si>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</si>
  <si>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</si>
  <si>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</si>
  <si>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</si>
  <si>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</si>
  <si>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</si>
  <si>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</si>
  <si>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</si>
  <si>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</si>
  <si>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</si>
  <si>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</si>
  <si>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</si>
  <si>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</si>
  <si>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</si>
  <si>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</si>
  <si>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</si>
  <si>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</si>
  <si>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</si>
  <si>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</si>
  <si>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</si>
  <si>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</si>
  <si>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</si>
  <si>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</si>
  <si>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</si>
  <si>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</si>
  <si>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</si>
  <si>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</si>
  <si>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</si>
  <si>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</si>
  <si>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</si>
  <si>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</si>
  <si>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</si>
  <si>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</si>
  <si>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</si>
  <si>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</si>
  <si>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</si>
  <si>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</si>
  <si>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</si>
  <si>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</si>
  <si>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</si>
  <si>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</si>
  <si>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</si>
  <si>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</si>
  <si>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</si>
  <si>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</si>
  <si>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</si>
  <si>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</si>
  <si>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</si>
  <si>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</si>
  <si>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</si>
  <si>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</si>
  <si>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</si>
  <si>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</si>
  <si>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</si>
  <si>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</si>
  <si>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</si>
  <si>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</si>
  <si>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</si>
  <si>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</si>
  <si>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</si>
  <si>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</si>
  <si>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</si>
  <si>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</si>
  <si>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</si>
  <si>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</si>
  <si>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</si>
  <si>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</si>
  <si>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</si>
  <si>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</si>
  <si>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</si>
  <si>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</si>
  <si>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</si>
  <si>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</si>
  <si>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</si>
  <si>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</si>
  <si>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</si>
  <si>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</si>
  <si>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</si>
  <si>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</si>
  <si>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</si>
  <si>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</si>
  <si>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</si>
  <si>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</si>
  <si>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</si>
  <si>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</si>
  <si>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</si>
  <si>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</si>
  <si>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</si>
  <si>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</si>
  <si>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</si>
  <si>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</si>
  <si>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</si>
  <si>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</si>
  <si>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</si>
  <si>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</si>
  <si>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</si>
  <si>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</si>
  <si>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</si>
  <si>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</si>
  <si>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</si>
  <si>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</si>
  <si>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</si>
  <si>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</si>
  <si>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</si>
  <si>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</si>
  <si>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</si>
  <si>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</si>
  <si>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</si>
  <si>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</si>
  <si>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</si>
  <si>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</si>
  <si>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</si>
  <si>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</si>
  <si>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</si>
  <si>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</si>
  <si>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</si>
  <si>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</si>
  <si>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</si>
  <si>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</si>
  <si>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</si>
  <si>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</si>
  <si>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</si>
  <si>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</si>
  <si>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</si>
  <si>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</si>
  <si>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</si>
  <si>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</si>
  <si>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</si>
  <si>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</si>
  <si>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</si>
  <si>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</si>
  <si>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</si>
  <si>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</si>
  <si>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</si>
  <si>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</si>
  <si>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</si>
  <si>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</si>
  <si>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</si>
  <si>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</si>
  <si>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</si>
  <si>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</si>
  <si>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</si>
  <si>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</si>
  <si>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</si>
  <si>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</si>
  <si>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</si>
  <si>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</si>
  <si>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</si>
  <si>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</si>
  <si>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</si>
  <si>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</si>
  <si>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</si>
  <si>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</si>
  <si>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</si>
  <si>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</si>
  <si>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</si>
  <si>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</si>
  <si>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</si>
  <si>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</si>
  <si>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</si>
  <si>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</si>
  <si>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</si>
  <si>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</si>
  <si>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</si>
  <si>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</si>
  <si>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</si>
  <si>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</si>
  <si>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</si>
  <si>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</si>
  <si>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</si>
  <si>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</si>
  <si>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</si>
  <si>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</si>
  <si>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</si>
  <si>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</si>
  <si>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</si>
  <si>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</si>
  <si>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</si>
  <si>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</si>
  <si>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</si>
  <si>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</si>
  <si>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</si>
  <si>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</si>
  <si>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</si>
  <si>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</si>
  <si>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</si>
  <si>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</si>
  <si>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</si>
  <si>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</si>
  <si>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</si>
  <si>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</si>
  <si>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</si>
  <si>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</si>
  <si>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</si>
  <si>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</si>
  <si>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</si>
  <si>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</si>
  <si>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</si>
  <si>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</si>
  <si>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</si>
  <si>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</si>
  <si>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</si>
  <si>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</si>
  <si>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</si>
  <si>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</si>
  <si>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</si>
  <si>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</si>
  <si>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</si>
  <si>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</si>
  <si>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</si>
  <si>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</si>
  <si>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</si>
  <si>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</si>
  <si>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</si>
  <si>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</si>
  <si>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</si>
  <si>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</si>
  <si>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</si>
  <si>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</si>
  <si>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</si>
  <si>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</si>
  <si>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</si>
  <si>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</si>
  <si>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</si>
  <si>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</si>
  <si>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</si>
  <si>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</si>
  <si>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</si>
  <si>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</si>
  <si>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</si>
  <si>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</si>
  <si>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</si>
  <si>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</si>
  <si>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</si>
  <si>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</si>
  <si>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</si>
  <si>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</si>
  <si>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</si>
  <si>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</si>
  <si>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</si>
  <si>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</si>
  <si>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</si>
  <si>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</si>
  <si>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</si>
  <si>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</si>
  <si>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</si>
  <si>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</si>
  <si>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</si>
  <si>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</si>
  <si>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</si>
  <si>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</si>
  <si>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</si>
  <si>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</si>
  <si>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</si>
  <si>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</si>
  <si>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</si>
  <si>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</si>
  <si>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</si>
  <si>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</si>
  <si>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</si>
  <si>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</si>
  <si>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</si>
  <si>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</si>
  <si>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</si>
  <si>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</si>
  <si>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</si>
  <si>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</si>
  <si>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</si>
  <si>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</si>
  <si>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</si>
  <si>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</si>
  <si>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</si>
  <si>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</si>
  <si>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</si>
  <si>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</si>
  <si>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</si>
  <si>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</si>
  <si>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</si>
  <si>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</si>
  <si>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</si>
  <si>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</si>
  <si>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</si>
  <si>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</si>
  <si>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</si>
  <si>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</si>
  <si>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</si>
  <si>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</si>
  <si>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</si>
  <si>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</si>
  <si>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</si>
  <si>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</si>
  <si>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</si>
  <si>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</si>
  <si>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</si>
  <si>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</si>
  <si>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</si>
  <si>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</si>
  <si>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</si>
  <si>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</si>
  <si>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</si>
  <si>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</si>
  <si>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</si>
  <si>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</si>
  <si>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</si>
  <si>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</si>
  <si>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</si>
  <si>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</si>
  <si>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</si>
  <si>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</si>
  <si>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</si>
  <si>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</si>
  <si>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</si>
  <si>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</si>
  <si>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</si>
  <si>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</si>
  <si>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</si>
  <si>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</si>
  <si>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</si>
  <si>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</si>
  <si>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</si>
  <si>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</si>
  <si>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</si>
  <si>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</si>
  <si>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</si>
  <si>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</si>
  <si>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</si>
  <si>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</si>
  <si>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</si>
  <si>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</si>
  <si>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</si>
  <si>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3068 INSTITUT ZA TURIZAM</t>
  </si>
  <si>
    <t>Zagreb, 17.12.2024.</t>
  </si>
  <si>
    <t>Brankica Božić</t>
  </si>
  <si>
    <t>branka.bozic@iztzg.hr</t>
  </si>
  <si>
    <t>Interreg Euro-MED NaTour4CChange</t>
  </si>
  <si>
    <t>REWARD</t>
  </si>
  <si>
    <t>MZOM</t>
  </si>
  <si>
    <t>The Provance Alpes Cote d,Azur Regin</t>
  </si>
  <si>
    <t>Savolinna Hankekehyts Oy</t>
  </si>
  <si>
    <t>Glavni cilj projekta je pobošanje održivosti i povećanje otpornosti obalnih mediteranskih destinacija, poboljšavajući kapacitete terotorija za upravljanje turističkim gospodarstvom na lokalnoj razini kroz pristupe temeljene na ekosustavima i kapitalizirajući dvostruku ulogu prirode kao turistički atraktivne i kao rješenje za otpornost odredišta.</t>
  </si>
  <si>
    <t>Opći cilj projekta je unapređenje regionalne politike i programa za zadržavanje i privlačenje radnika sa znanjima i vještinama potrebnim za regionalni razvoj. Projektom će se identificirati, analizirati, diseminirati i transferirati dobre prakse među regionalnim akterima politike u četiri komplementarna područja povezana s zadržavsanjem i privlačenjem visoko kvalificiranih ljudi.</t>
  </si>
  <si>
    <t>PROGRAMSKI UGOVOR sklopljen 08.12.2023.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</si>
</sst>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2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0" fontId="22" fillId="0" borderId="32" xfId="16" applyNumberFormat="1" applyFont="1" applyBorder="1" applyAlignment="1" applyProtection="1">
      <alignment horizontal="center" vertical="center"/>
      <protection locked="0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1" sqref="C1:G1"/>
    </sheetView>
  </sheetViews>
  <sheetFormatPr defaultColWidth="0" defaultRowHeight="1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5" t="s">
        <v>6634</v>
      </c>
      <c r="D1" s="286"/>
      <c r="E1" s="286"/>
      <c r="F1" s="286"/>
      <c r="G1" s="287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8" t="s">
        <v>6635</v>
      </c>
      <c r="D2" s="289"/>
      <c r="E2" s="289"/>
      <c r="F2" s="289"/>
      <c r="G2" s="290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8" t="s">
        <v>6636</v>
      </c>
      <c r="D3" s="289"/>
      <c r="E3" s="289"/>
      <c r="F3" s="289"/>
      <c r="G3" s="290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8">
        <v>13909662</v>
      </c>
      <c r="D4" s="289"/>
      <c r="E4" s="289"/>
      <c r="F4" s="289"/>
      <c r="G4" s="290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8" t="s">
        <v>6637</v>
      </c>
      <c r="D5" s="289"/>
      <c r="E5" s="289"/>
      <c r="F5" s="289"/>
      <c r="G5" s="290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.7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3" t="s">
        <v>3701</v>
      </c>
      <c r="C7" s="293"/>
      <c r="D7" s="293"/>
      <c r="E7" s="294"/>
      <c r="F7" s="294"/>
      <c r="G7" s="294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3" t="s">
        <v>2864</v>
      </c>
      <c r="C9" s="293"/>
      <c r="D9" s="293"/>
      <c r="E9" s="294"/>
      <c r="F9" s="294"/>
      <c r="G9" s="294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3" t="s">
        <v>3709</v>
      </c>
      <c r="C11" s="293"/>
      <c r="D11" s="293"/>
      <c r="E11" s="294"/>
      <c r="F11" s="294"/>
      <c r="G11" s="294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1758579</v>
      </c>
      <c r="D14" s="252">
        <v>1950409</v>
      </c>
      <c r="E14" s="57">
        <f>'A.1 PRIHODI I RASHODI EK'!F11</f>
        <v>2154348</v>
      </c>
      <c r="F14" s="57">
        <f>'A.1 PRIHODI I RASHODI EK'!G11</f>
        <v>2207536</v>
      </c>
      <c r="G14" s="57">
        <f>'A.1 PRIHODI I RASHODI EK'!H11</f>
        <v>1903453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>
        <v>477</v>
      </c>
      <c r="D15" s="252">
        <v>505</v>
      </c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1759056</v>
      </c>
      <c r="D16" s="54">
        <f>SUM(D14:D15)</f>
        <v>1950914</v>
      </c>
      <c r="E16" s="54">
        <f>SUM(E14:E15)</f>
        <v>2154348</v>
      </c>
      <c r="F16" s="54">
        <f>+F14+F15</f>
        <v>2207536</v>
      </c>
      <c r="G16" s="54">
        <f>+G14+G15</f>
        <v>1903453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1668772</v>
      </c>
      <c r="D17" s="249">
        <v>2032959</v>
      </c>
      <c r="E17" s="62">
        <f>'A.1 PRIHODI I RASHODI EK'!F27</f>
        <v>2284499</v>
      </c>
      <c r="F17" s="62">
        <f>'A.1 PRIHODI I RASHODI EK'!G27</f>
        <v>2187956</v>
      </c>
      <c r="G17" s="62">
        <f>'A.1 PRIHODI I RASHODI EK'!H27</f>
        <v>1962823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2842</v>
      </c>
      <c r="D18" s="249">
        <v>55885</v>
      </c>
      <c r="E18" s="62">
        <f>'A.1 PRIHODI I RASHODI EK'!F35</f>
        <v>20680</v>
      </c>
      <c r="F18" s="62">
        <f>'A.1 PRIHODI I RASHODI EK'!G35</f>
        <v>19580</v>
      </c>
      <c r="G18" s="62">
        <f>'A.1 PRIHODI I RASHODI EK'!H35</f>
        <v>15080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1671614</v>
      </c>
      <c r="D19" s="61">
        <f>SUM(D17:D18)</f>
        <v>2088844</v>
      </c>
      <c r="E19" s="61">
        <f>SUM(E17:E18)</f>
        <v>2305179</v>
      </c>
      <c r="F19" s="61">
        <f>+F17+F18</f>
        <v>2207536</v>
      </c>
      <c r="G19" s="61">
        <f>+G17+G18</f>
        <v>1977903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.75">
      <c r="A20" s="53"/>
      <c r="B20" s="53" t="s">
        <v>9</v>
      </c>
      <c r="C20" s="54">
        <f>+C16-C19</f>
        <v>87442</v>
      </c>
      <c r="D20" s="54">
        <f>+D16-D19</f>
        <v>-137930</v>
      </c>
      <c r="E20" s="54">
        <f>+E16-E19</f>
        <v>-150831</v>
      </c>
      <c r="F20" s="54">
        <f>+F16-F19</f>
        <v>0</v>
      </c>
      <c r="G20" s="54">
        <f>+G16-G19</f>
        <v>-74450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1"/>
      <c r="C21" s="291"/>
      <c r="D21" s="291"/>
      <c r="E21" s="292"/>
      <c r="F21" s="292"/>
      <c r="G21" s="292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8">
      <c r="B22" s="293" t="s">
        <v>3710</v>
      </c>
      <c r="C22" s="293"/>
      <c r="D22" s="293"/>
      <c r="E22" s="294"/>
      <c r="F22" s="294"/>
      <c r="G22" s="294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.7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/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/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>
        <v>318035</v>
      </c>
      <c r="E28" s="62">
        <f>+'Unos prijenosa'!D5</f>
        <v>318035</v>
      </c>
      <c r="F28" s="62">
        <f>+'Unos prijenosa'!D13</f>
        <v>167204</v>
      </c>
      <c r="G28" s="62">
        <f>+'Unos prijenosa'!D21</f>
        <v>167204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>
        <v>-180105</v>
      </c>
      <c r="E29" s="65">
        <f>+'Unos prijenosa'!D7</f>
        <v>-167204</v>
      </c>
      <c r="F29" s="65">
        <f>+'Unos prijenosa'!D15</f>
        <v>-167204</v>
      </c>
      <c r="G29" s="66">
        <f>+'Unos prijenosa'!D23</f>
        <v>-92754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137930</v>
      </c>
      <c r="E30" s="61">
        <f>+E27+E28+E29</f>
        <v>150831</v>
      </c>
      <c r="F30" s="61">
        <f>+F27+F28+F29</f>
        <v>0</v>
      </c>
      <c r="G30" s="61">
        <f>+G27+G28+G29</f>
        <v>74450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.75">
      <c r="B31" s="291"/>
      <c r="C31" s="291"/>
      <c r="D31" s="291"/>
      <c r="E31" s="292"/>
      <c r="F31" s="292"/>
      <c r="G31" s="292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87442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.7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.7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.7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.7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.7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.7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.7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.7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.7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.7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.7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.7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.7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.7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.7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.7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.7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.7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.7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.7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.7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.7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.7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.7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.7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.7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.7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.7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.7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.7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.7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.7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.7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.7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.7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.7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.7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.7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.7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.7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.7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.7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.7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.7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.7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.7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.7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.7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.7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.7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.7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.7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.7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.7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.7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.7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.7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.7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.7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.7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.7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.7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.7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.7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.7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.7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.7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.7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.7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.7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.7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.7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.7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.7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.7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.7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.7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.7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.7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.7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.7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.7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.7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.7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.7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.7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.7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.7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.7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.7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.7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.7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.7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.7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.7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9" sqref="I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5" t="s">
        <v>3018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1407363</v>
      </c>
      <c r="H3" s="74">
        <v>1407363</v>
      </c>
      <c r="I3" s="74">
        <v>1407363</v>
      </c>
      <c r="J3" s="43"/>
      <c r="K3" t="str">
        <f>IF(E3="","",'OPĆI DIO'!$C$1)</f>
        <v>3068 INSTITUT ZA TURIZAM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581</v>
      </c>
      <c r="D4" s="36" t="str">
        <f t="shared" si="1"/>
        <v>Mehanizam za oporavak i otpornost</v>
      </c>
      <c r="E4" s="43">
        <v>671110581</v>
      </c>
      <c r="F4" s="79" t="str">
        <f t="shared" si="2"/>
        <v>Tek.pom.od instit. tijela EU - Mehanizam za oporavak i otpornost</v>
      </c>
      <c r="G4" s="74">
        <v>173176</v>
      </c>
      <c r="H4" s="74">
        <v>152023</v>
      </c>
      <c r="I4" s="74"/>
      <c r="J4" s="43"/>
      <c r="K4" t="str">
        <f>IF(E4="","",'OPĆI DIO'!$C$1)</f>
        <v>3068 INSTITUT ZA TURIZAM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581</v>
      </c>
      <c r="D5" s="36" t="str">
        <f t="shared" si="1"/>
        <v>Mehanizam za oporavak i otpornost</v>
      </c>
      <c r="E5" s="43">
        <v>671110581</v>
      </c>
      <c r="F5" s="79" t="str">
        <f t="shared" si="2"/>
        <v>Tek.pom.od instit. tijela EU - Mehanizam za oporavak i otpornost</v>
      </c>
      <c r="G5" s="74">
        <v>74450</v>
      </c>
      <c r="H5" s="74">
        <v>74450</v>
      </c>
      <c r="I5" s="74"/>
      <c r="J5" s="43"/>
      <c r="K5" t="str">
        <f>IF(E5="","",'OPĆI DIO'!$C$1)</f>
        <v>3068 INSTITUT ZA TURIZAM</v>
      </c>
      <c r="L5" t="str">
        <f t="shared" si="3"/>
        <v>67</v>
      </c>
      <c r="M5" t="str">
        <f t="shared" si="4"/>
        <v>671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51</v>
      </c>
      <c r="D6" s="36" t="str">
        <f t="shared" si="1"/>
        <v xml:space="preserve">Pomoći EU </v>
      </c>
      <c r="E6" s="43">
        <v>632311700</v>
      </c>
      <c r="F6" s="79" t="str">
        <f t="shared" si="2"/>
        <v>Tekuće pomoći od institucija i tijela EU - ostalo</v>
      </c>
      <c r="G6" s="74">
        <v>105208</v>
      </c>
      <c r="H6" s="74">
        <v>93718</v>
      </c>
      <c r="I6" s="74">
        <v>16108</v>
      </c>
      <c r="J6" s="43"/>
      <c r="K6" t="str">
        <f>IF(E6="","",'OPĆI DIO'!$C$1)</f>
        <v>3068 INSTITUT ZA TURIZAM</v>
      </c>
      <c r="L6" t="str">
        <f>LEFT(E6,2)</f>
        <v>63</v>
      </c>
      <c r="M6" t="str">
        <f t="shared" si="4"/>
        <v>632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31</v>
      </c>
      <c r="D7" s="36" t="str">
        <f t="shared" si="1"/>
        <v>Vlastiti prihodi</v>
      </c>
      <c r="E7" s="43">
        <v>6614</v>
      </c>
      <c r="F7" s="79" t="str">
        <f t="shared" si="2"/>
        <v>Prihodi od prodanih proizvoda i robe</v>
      </c>
      <c r="G7" s="74">
        <v>2654</v>
      </c>
      <c r="H7" s="74">
        <v>2654</v>
      </c>
      <c r="I7" s="74">
        <v>2654</v>
      </c>
      <c r="J7" s="43"/>
      <c r="K7" t="str">
        <f>IF(E7="","",'OPĆI DIO'!$C$1)</f>
        <v>3068 INSTITUT ZA TURIZAM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31</v>
      </c>
      <c r="D8" s="36" t="str">
        <f t="shared" si="1"/>
        <v>Vlastiti prihodi</v>
      </c>
      <c r="E8" s="43">
        <v>6615</v>
      </c>
      <c r="F8" s="79" t="str">
        <f t="shared" si="2"/>
        <v>Prihodi od pruženih usluga</v>
      </c>
      <c r="G8" s="74">
        <v>391497</v>
      </c>
      <c r="H8" s="74">
        <v>477328</v>
      </c>
      <c r="I8" s="74">
        <v>477328</v>
      </c>
      <c r="J8" s="43"/>
      <c r="K8" t="str">
        <f>IF(E8="","",'OPĆI DIO'!$C$1)</f>
        <v>3068 INSTITUT ZA TURIZAM</v>
      </c>
      <c r="L8" t="str">
        <f t="shared" si="3"/>
        <v>66</v>
      </c>
      <c r="M8" t="str">
        <f t="shared" si="4"/>
        <v>661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/>
      </c>
      <c r="B9" s="211" t="str">
        <f>IF(E9="","",VLOOKUP('OPĆI DIO'!$C$1,'OPĆI DIO'!$N$4:$W$150,9,FALSE))</f>
        <v/>
      </c>
      <c r="C9" s="76" t="str">
        <f t="shared" si="0"/>
        <v/>
      </c>
      <c r="D9" s="36" t="str">
        <f t="shared" si="1"/>
        <v/>
      </c>
      <c r="E9" s="43"/>
      <c r="F9" s="79" t="str">
        <f t="shared" si="2"/>
        <v/>
      </c>
      <c r="G9" s="74"/>
      <c r="H9" s="74"/>
      <c r="I9" s="74"/>
      <c r="J9" s="43"/>
      <c r="K9" t="str">
        <f>IF(E9="","",'OPĆI DIO'!$C$1)</f>
        <v/>
      </c>
      <c r="L9" t="str">
        <f t="shared" si="3"/>
        <v/>
      </c>
      <c r="M9" t="str">
        <f t="shared" si="4"/>
        <v/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/>
      </c>
      <c r="B10" s="211" t="str">
        <f>IF(E10="","",VLOOKUP('OPĆI DIO'!$C$1,'OPĆI DIO'!$N$4:$W$150,9,FALSE))</f>
        <v/>
      </c>
      <c r="C10" s="76" t="str">
        <f t="shared" si="0"/>
        <v/>
      </c>
      <c r="D10" s="36" t="str">
        <f t="shared" si="1"/>
        <v/>
      </c>
      <c r="E10" s="212"/>
      <c r="F10" s="79" t="str">
        <f t="shared" si="2"/>
        <v/>
      </c>
      <c r="G10" s="74"/>
      <c r="H10" s="74"/>
      <c r="I10" s="74"/>
      <c r="J10" s="43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4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4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4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4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4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4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4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4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4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4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4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4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47" activePane="bottomLeft" state="frozen"/>
      <selection pane="bottomLeft" activeCell="G59" sqref="G59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5" t="s">
        <v>3019</v>
      </c>
      <c r="B1" s="295"/>
      <c r="C1" s="295"/>
      <c r="D1" s="295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1098815</v>
      </c>
      <c r="K3" s="74">
        <v>1098815</v>
      </c>
      <c r="L3" s="74">
        <v>1098815</v>
      </c>
      <c r="M3" s="268"/>
      <c r="N3" t="str">
        <f>IF(C3="","",'OPĆI DIO'!$C$1)</f>
        <v>3068 INSTITUT ZA TURIZAM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3132</v>
      </c>
      <c r="F4" s="39" t="str">
        <f t="shared" si="0"/>
        <v>Doprinosi za obvezno zdravstveno osiguranje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181304</v>
      </c>
      <c r="K4" s="74">
        <v>181304</v>
      </c>
      <c r="L4" s="74">
        <v>181304</v>
      </c>
      <c r="M4" s="268"/>
      <c r="N4" t="str">
        <f>IF(C4="","",'OPĆI DIO'!$C$1)</f>
        <v>3068 INSTITUT ZA TURIZAM</v>
      </c>
      <c r="O4" t="str">
        <f t="shared" ref="O4:O67" si="4">LEFT(E4,3)</f>
        <v>313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3121</v>
      </c>
      <c r="F5" s="39" t="str">
        <f t="shared" si="0"/>
        <v>Ostali rashodi za zaposlene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25538</v>
      </c>
      <c r="K5" s="74">
        <v>25538</v>
      </c>
      <c r="L5" s="74">
        <v>25538</v>
      </c>
      <c r="M5" s="268"/>
      <c r="N5" t="str">
        <f>IF(C5="","",'OPĆI DIO'!$C$1)</f>
        <v>3068 INSTITUT ZA TURIZAM</v>
      </c>
      <c r="O5" t="str">
        <f t="shared" si="4"/>
        <v>312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12993</v>
      </c>
      <c r="K6" s="74">
        <v>12993</v>
      </c>
      <c r="L6" s="74">
        <v>12993</v>
      </c>
      <c r="M6" s="268"/>
      <c r="N6" t="str">
        <f>IF(C6="","",'OPĆI DIO'!$C$1)</f>
        <v>3068 INSTITUT ZA TURIZAM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11</v>
      </c>
      <c r="D7" s="39" t="str">
        <f t="shared" si="1"/>
        <v>Opći prihodi i primici</v>
      </c>
      <c r="E7" s="44">
        <v>3211</v>
      </c>
      <c r="F7" s="39" t="str">
        <f t="shared" si="0"/>
        <v>Službena putovanja</v>
      </c>
      <c r="G7" s="75" t="s">
        <v>4500</v>
      </c>
      <c r="H7" s="39" t="str">
        <f t="shared" si="2"/>
        <v>PROGRAMSKO FINANCIRANJE JAVNIH INSTITUTA</v>
      </c>
      <c r="I7" s="39" t="str">
        <f t="shared" si="3"/>
        <v>0150</v>
      </c>
      <c r="J7" s="74">
        <v>6784</v>
      </c>
      <c r="K7" s="74">
        <v>6784</v>
      </c>
      <c r="L7" s="74">
        <v>6784</v>
      </c>
      <c r="M7" s="268"/>
      <c r="N7" t="str">
        <f>IF(C7="","",'OPĆI DIO'!$C$1)</f>
        <v>3068 INSTITUT ZA TURIZAM</v>
      </c>
      <c r="O7" t="str">
        <f t="shared" si="4"/>
        <v>321</v>
      </c>
      <c r="P7" t="str">
        <f t="shared" si="5"/>
        <v>32</v>
      </c>
      <c r="Q7" t="str">
        <f t="shared" si="6"/>
        <v>11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3213</v>
      </c>
      <c r="F8" s="39" t="str">
        <f t="shared" si="0"/>
        <v>Stručno usavršavanje zaposlenika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5331</v>
      </c>
      <c r="K8" s="74">
        <v>5331</v>
      </c>
      <c r="L8" s="74">
        <v>5331</v>
      </c>
      <c r="M8" s="268"/>
      <c r="N8" t="str">
        <f>IF(C8="","",'OPĆI DIO'!$C$1)</f>
        <v>3068 INSTITUT ZA TURIZAM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3221</v>
      </c>
      <c r="F9" s="39" t="str">
        <f t="shared" si="0"/>
        <v>Uredski materijal i ostali materijalni rashodi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6846</v>
      </c>
      <c r="K9" s="74">
        <v>6846</v>
      </c>
      <c r="L9" s="74">
        <v>6846</v>
      </c>
      <c r="M9" s="268"/>
      <c r="N9" t="str">
        <f>IF(C9="","",'OPĆI DIO'!$C$1)</f>
        <v>3068 INSTITUT ZA TURIZAM</v>
      </c>
      <c r="O9" t="str">
        <f t="shared" si="4"/>
        <v>322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3224</v>
      </c>
      <c r="F10" s="39" t="str">
        <f t="shared" si="0"/>
        <v>Materijal i dijelovi za tekuće i investicijsko održavanje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3591</v>
      </c>
      <c r="K10" s="74">
        <v>3591</v>
      </c>
      <c r="L10" s="74">
        <v>3591</v>
      </c>
      <c r="M10" s="268"/>
      <c r="N10" t="str">
        <f>IF(C10="","",'OPĆI DIO'!$C$1)</f>
        <v>3068 INSTITUT ZA TURIZAM</v>
      </c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3225</v>
      </c>
      <c r="F11" s="39" t="str">
        <f t="shared" si="0"/>
        <v>Sitni inventar i autogume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3366</v>
      </c>
      <c r="K11" s="74">
        <v>3366</v>
      </c>
      <c r="L11" s="74">
        <v>3366</v>
      </c>
      <c r="M11" s="268"/>
      <c r="N11" t="str">
        <f>IF(C11="","",'OPĆI DIO'!$C$1)</f>
        <v>3068 INSTITUT ZA TURIZAM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3227</v>
      </c>
      <c r="F12" s="39" t="str">
        <f t="shared" si="0"/>
        <v>Službena, radna i zaštitna odjeća i obuća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112</v>
      </c>
      <c r="K12" s="74">
        <v>112</v>
      </c>
      <c r="L12" s="74">
        <v>112</v>
      </c>
      <c r="M12" s="268"/>
      <c r="N12" t="str">
        <f>IF(C12="","",'OPĆI DIO'!$C$1)</f>
        <v>3068 INSTITUT ZA TURIZAM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3231</v>
      </c>
      <c r="F13" s="39" t="str">
        <f t="shared" si="0"/>
        <v>Usluge telefona, interneta, pošte i prijevoza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4489</v>
      </c>
      <c r="K13" s="74">
        <v>4489</v>
      </c>
      <c r="L13" s="74">
        <v>4489</v>
      </c>
      <c r="M13" s="268"/>
      <c r="N13" t="str">
        <f>IF(C13="","",'OPĆI DIO'!$C$1)</f>
        <v>3068 INSTITUT ZA TURIZAM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3232</v>
      </c>
      <c r="F14" s="39" t="str">
        <f t="shared" si="0"/>
        <v>Usluge tekućeg i investicijskog održavanja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10835</v>
      </c>
      <c r="K14" s="74">
        <v>10835</v>
      </c>
      <c r="L14" s="74">
        <v>10835</v>
      </c>
      <c r="M14" s="268"/>
      <c r="N14" t="str">
        <f>IF(C14="","",'OPĆI DIO'!$C$1)</f>
        <v>3068 INSTITUT ZA TURIZAM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3233</v>
      </c>
      <c r="F15" s="39" t="str">
        <f t="shared" si="0"/>
        <v>Usluge promidžbe i informiranja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2133</v>
      </c>
      <c r="K15" s="74">
        <v>2133</v>
      </c>
      <c r="L15" s="74">
        <v>2133</v>
      </c>
      <c r="M15" s="268"/>
      <c r="N15" t="str">
        <f>IF(C15="","",'OPĆI DIO'!$C$1)</f>
        <v>3068 INSTITUT ZA TURIZAM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3234</v>
      </c>
      <c r="F16" s="39" t="str">
        <f t="shared" si="0"/>
        <v>Komunalne usluge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2245</v>
      </c>
      <c r="K16" s="74">
        <v>2245</v>
      </c>
      <c r="L16" s="74">
        <v>2245</v>
      </c>
      <c r="M16" s="268"/>
      <c r="N16" t="str">
        <f>IF(C16="","",'OPĆI DIO'!$C$1)</f>
        <v>3068 INSTITUT ZA TURIZAM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3235</v>
      </c>
      <c r="F17" s="39" t="str">
        <f t="shared" si="0"/>
        <v>Zakupnine i najamnine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5744</v>
      </c>
      <c r="K17" s="74">
        <v>5744</v>
      </c>
      <c r="L17" s="74">
        <v>5744</v>
      </c>
      <c r="M17" s="268"/>
      <c r="N17" t="str">
        <f>IF(C17="","",'OPĆI DIO'!$C$1)</f>
        <v>3068 INSTITUT ZA TURIZAM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3236</v>
      </c>
      <c r="F18" s="39" t="str">
        <f t="shared" si="0"/>
        <v>Zdravstvene i veterinarske usluge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1339</v>
      </c>
      <c r="K18" s="74">
        <v>1339</v>
      </c>
      <c r="L18" s="74">
        <v>1339</v>
      </c>
      <c r="M18" s="268"/>
      <c r="N18" t="str">
        <f>IF(C18="","",'OPĆI DIO'!$C$1)</f>
        <v>3068 INSTITUT ZA TURIZAM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3237</v>
      </c>
      <c r="F19" s="39" t="str">
        <f t="shared" si="0"/>
        <v>Intelektualne i osobne usluge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4587</v>
      </c>
      <c r="K19" s="74">
        <v>4587</v>
      </c>
      <c r="L19" s="74">
        <v>4587</v>
      </c>
      <c r="M19" s="268"/>
      <c r="N19" t="str">
        <f>IF(C19="","",'OPĆI DIO'!$C$1)</f>
        <v>3068 INSTITUT ZA TURIZAM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3238</v>
      </c>
      <c r="F20" s="39" t="str">
        <f t="shared" si="0"/>
        <v>Računalne usluge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2245</v>
      </c>
      <c r="K20" s="74">
        <v>2245</v>
      </c>
      <c r="L20" s="74">
        <v>2245</v>
      </c>
      <c r="M20" s="268"/>
      <c r="N20" t="str">
        <f>IF(C20="","",'OPĆI DIO'!$C$1)</f>
        <v>3068 INSTITUT ZA TURIZAM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3239</v>
      </c>
      <c r="F21" s="39" t="str">
        <f t="shared" si="0"/>
        <v>Ostale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2245</v>
      </c>
      <c r="K21" s="74">
        <v>2245</v>
      </c>
      <c r="L21" s="74">
        <v>2245</v>
      </c>
      <c r="M21" s="268"/>
      <c r="N21" t="str">
        <f>IF(C21="","",'OPĆI DIO'!$C$1)</f>
        <v>3068 INSTITUT ZA TURIZAM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3241</v>
      </c>
      <c r="F22" s="39" t="str">
        <f t="shared" si="0"/>
        <v>Naknade troškova osobama izvan radnog odnosa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898</v>
      </c>
      <c r="K22" s="74">
        <v>898</v>
      </c>
      <c r="L22" s="74">
        <v>898</v>
      </c>
      <c r="M22" s="268"/>
      <c r="N22" t="str">
        <f>IF(C22="","",'OPĆI DIO'!$C$1)</f>
        <v>3068 INSTITUT ZA TURIZAM</v>
      </c>
      <c r="O22" t="str">
        <f t="shared" si="4"/>
        <v>324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3291</v>
      </c>
      <c r="F23" s="39" t="str">
        <f t="shared" si="0"/>
        <v>Naknade za rad predstavničkih i izvršnih tijela, povjerensta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4040</v>
      </c>
      <c r="K23" s="74">
        <v>4040</v>
      </c>
      <c r="L23" s="74">
        <v>4040</v>
      </c>
      <c r="M23" s="268"/>
      <c r="N23" t="str">
        <f>IF(C23="","",'OPĆI DIO'!$C$1)</f>
        <v>3068 INSTITUT ZA TURIZAM</v>
      </c>
      <c r="O23" t="str">
        <f t="shared" si="4"/>
        <v>329</v>
      </c>
      <c r="P23" t="str">
        <f t="shared" si="5"/>
        <v>32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3292</v>
      </c>
      <c r="F24" s="39" t="str">
        <f t="shared" si="0"/>
        <v>Premije osiguranja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1216</v>
      </c>
      <c r="K24" s="74">
        <v>1216</v>
      </c>
      <c r="L24" s="74">
        <v>1216</v>
      </c>
      <c r="M24" s="268"/>
      <c r="N24" t="str">
        <f>IF(C24="","",'OPĆI DIO'!$C$1)</f>
        <v>3068 INSTITUT ZA TURIZAM</v>
      </c>
      <c r="O24" t="str">
        <f t="shared" si="4"/>
        <v>329</v>
      </c>
      <c r="P24" t="str">
        <f t="shared" si="5"/>
        <v>32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3293</v>
      </c>
      <c r="F25" s="39" t="str">
        <f t="shared" si="0"/>
        <v>Reprezentacija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539</v>
      </c>
      <c r="K25" s="74">
        <v>539</v>
      </c>
      <c r="L25" s="74">
        <v>539</v>
      </c>
      <c r="M25" s="268"/>
      <c r="N25" t="str">
        <f>IF(C25="","",'OPĆI DIO'!$C$1)</f>
        <v>3068 INSTITUT ZA TURIZAM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3431</v>
      </c>
      <c r="F26" s="39" t="str">
        <f t="shared" si="0"/>
        <v>Bankarske usluge i usluge platnog prometa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561</v>
      </c>
      <c r="K26" s="74">
        <v>561</v>
      </c>
      <c r="L26" s="74">
        <v>561</v>
      </c>
      <c r="M26" s="268"/>
      <c r="N26" t="str">
        <f>IF(C26="","",'OPĆI DIO'!$C$1)</f>
        <v>3068 INSTITUT ZA TURIZAM</v>
      </c>
      <c r="O26" t="str">
        <f t="shared" si="4"/>
        <v>343</v>
      </c>
      <c r="P26" t="str">
        <f t="shared" si="5"/>
        <v>34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4221</v>
      </c>
      <c r="F27" s="39" t="str">
        <f t="shared" si="0"/>
        <v>Uredska oprema i namještaj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4733</v>
      </c>
      <c r="K27" s="74">
        <v>4733</v>
      </c>
      <c r="L27" s="74">
        <v>4733</v>
      </c>
      <c r="M27" s="268"/>
      <c r="N27" t="str">
        <f>IF(C27="","",'OPĆI DIO'!$C$1)</f>
        <v>3068 INSTITUT ZA TURIZAM</v>
      </c>
      <c r="O27" t="str">
        <f t="shared" si="4"/>
        <v>422</v>
      </c>
      <c r="P27" t="str">
        <f t="shared" si="5"/>
        <v>42</v>
      </c>
      <c r="Q27" t="str">
        <f t="shared" si="6"/>
        <v>11</v>
      </c>
      <c r="R27" t="str">
        <f t="shared" si="7"/>
        <v>15</v>
      </c>
      <c r="S27" t="str">
        <f t="shared" si="8"/>
        <v>4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4223</v>
      </c>
      <c r="F28" s="39" t="str">
        <f t="shared" si="0"/>
        <v>Oprema za održavanje i zaštitu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1758</v>
      </c>
      <c r="K28" s="74">
        <v>1758</v>
      </c>
      <c r="L28" s="74">
        <v>1758</v>
      </c>
      <c r="M28" s="268"/>
      <c r="N28" t="str">
        <f>IF(C28="","",'OPĆI DIO'!$C$1)</f>
        <v>3068 INSTITUT ZA TURIZAM</v>
      </c>
      <c r="O28" t="str">
        <f t="shared" si="4"/>
        <v>422</v>
      </c>
      <c r="P28" t="str">
        <f t="shared" si="5"/>
        <v>42</v>
      </c>
      <c r="Q28" t="str">
        <f t="shared" si="6"/>
        <v>11</v>
      </c>
      <c r="R28" t="str">
        <f t="shared" si="7"/>
        <v>15</v>
      </c>
      <c r="S28" t="str">
        <f t="shared" si="8"/>
        <v>4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4262</v>
      </c>
      <c r="F29" s="39" t="str">
        <f t="shared" si="0"/>
        <v>Ulaganja u računalne programe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1235</v>
      </c>
      <c r="K29" s="74">
        <v>1235</v>
      </c>
      <c r="L29" s="74">
        <v>1235</v>
      </c>
      <c r="M29" s="268"/>
      <c r="N29" t="str">
        <f>IF(C29="","",'OPĆI DIO'!$C$1)</f>
        <v>3068 INSTITUT ZA TURIZAM</v>
      </c>
      <c r="O29" t="str">
        <f t="shared" si="4"/>
        <v>426</v>
      </c>
      <c r="P29" t="str">
        <f t="shared" si="5"/>
        <v>42</v>
      </c>
      <c r="Q29" t="str">
        <f t="shared" si="6"/>
        <v>11</v>
      </c>
      <c r="R29" t="str">
        <f t="shared" si="7"/>
        <v>15</v>
      </c>
      <c r="S29" t="str">
        <f t="shared" si="8"/>
        <v>4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3223</v>
      </c>
      <c r="F30" s="39" t="str">
        <f t="shared" si="0"/>
        <v>Energija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11841</v>
      </c>
      <c r="K30" s="74">
        <v>11841</v>
      </c>
      <c r="L30" s="74">
        <v>11841</v>
      </c>
      <c r="M30" s="268"/>
      <c r="N30" t="str">
        <f>IF(C30="","",'OPĆI DIO'!$C$1)</f>
        <v>3068 INSTITUT ZA TURIZAM</v>
      </c>
      <c r="O30" t="str">
        <f t="shared" si="4"/>
        <v>322</v>
      </c>
      <c r="P30" t="str">
        <f t="shared" si="5"/>
        <v>32</v>
      </c>
      <c r="Q30" t="str">
        <f t="shared" si="6"/>
        <v>11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31</v>
      </c>
      <c r="D31" s="39" t="str">
        <f t="shared" si="1"/>
        <v>Vlastiti prihodi</v>
      </c>
      <c r="E31" s="44">
        <v>3111</v>
      </c>
      <c r="F31" s="39" t="str">
        <f t="shared" si="0"/>
        <v>Plaće za redovan rad</v>
      </c>
      <c r="G31" s="75" t="s">
        <v>4506</v>
      </c>
      <c r="H31" s="39" t="str">
        <f t="shared" si="2"/>
        <v>SAMOSTALNA DJELATNOST JAVNIH INSTITUTA – IZ EVIDENCIJSKIH PRIHODA</v>
      </c>
      <c r="I31" s="39" t="str">
        <f t="shared" si="3"/>
        <v>0150</v>
      </c>
      <c r="J31" s="74">
        <v>120162</v>
      </c>
      <c r="K31" s="74">
        <v>120162</v>
      </c>
      <c r="L31" s="74">
        <v>120162</v>
      </c>
      <c r="M31" s="268"/>
      <c r="N31" t="str">
        <f>IF(C31="","",'OPĆI DIO'!$C$1)</f>
        <v>3068 INSTITUT ZA TURIZAM</v>
      </c>
      <c r="O31" t="str">
        <f t="shared" si="4"/>
        <v>311</v>
      </c>
      <c r="P31" t="str">
        <f t="shared" si="5"/>
        <v>31</v>
      </c>
      <c r="Q31" t="str">
        <f t="shared" si="6"/>
        <v>31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31</v>
      </c>
      <c r="D32" s="39" t="str">
        <f t="shared" si="1"/>
        <v>Vlastiti prihodi</v>
      </c>
      <c r="E32" s="44">
        <v>3132</v>
      </c>
      <c r="F32" s="39" t="str">
        <f t="shared" si="0"/>
        <v>Doprinosi za obvezno zdravstveno osiguranje</v>
      </c>
      <c r="G32" s="75" t="s">
        <v>4506</v>
      </c>
      <c r="H32" s="39" t="str">
        <f t="shared" si="2"/>
        <v>SAMOSTALNA DJELATNOST JAVNIH INSTITUTA – IZ EVIDENCIJSKIH PRIHODA</v>
      </c>
      <c r="I32" s="39" t="str">
        <f t="shared" si="3"/>
        <v>0150</v>
      </c>
      <c r="J32" s="74">
        <v>19838</v>
      </c>
      <c r="K32" s="74">
        <v>19838</v>
      </c>
      <c r="L32" s="74">
        <v>19838</v>
      </c>
      <c r="M32" s="268"/>
      <c r="N32" t="str">
        <f>IF(C32="","",'OPĆI DIO'!$C$1)</f>
        <v>3068 INSTITUT ZA TURIZAM</v>
      </c>
      <c r="O32" t="str">
        <f t="shared" si="4"/>
        <v>313</v>
      </c>
      <c r="P32" t="str">
        <f t="shared" si="5"/>
        <v>31</v>
      </c>
      <c r="Q32" t="str">
        <f t="shared" si="6"/>
        <v>31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31</v>
      </c>
      <c r="D33" s="39" t="str">
        <f t="shared" si="1"/>
        <v>Vlastiti prihodi</v>
      </c>
      <c r="E33" s="44">
        <v>3211</v>
      </c>
      <c r="F33" s="39" t="str">
        <f t="shared" si="0"/>
        <v>Službena putovanja</v>
      </c>
      <c r="G33" s="75" t="s">
        <v>4506</v>
      </c>
      <c r="H33" s="39" t="str">
        <f t="shared" si="2"/>
        <v>SAMOSTALNA DJELATNOST JAVNIH INSTITUTA – IZ EVIDENCIJSKIH PRIHODA</v>
      </c>
      <c r="I33" s="39" t="str">
        <f t="shared" si="3"/>
        <v>0150</v>
      </c>
      <c r="J33" s="74">
        <v>26545</v>
      </c>
      <c r="K33" s="74">
        <v>26545</v>
      </c>
      <c r="L33" s="74">
        <v>26545</v>
      </c>
      <c r="M33" s="268"/>
      <c r="N33" t="str">
        <f>IF(C33="","",'OPĆI DIO'!$C$1)</f>
        <v>3068 INSTITUT ZA TURIZAM</v>
      </c>
      <c r="O33" t="str">
        <f t="shared" si="4"/>
        <v>321</v>
      </c>
      <c r="P33" t="str">
        <f t="shared" si="5"/>
        <v>32</v>
      </c>
      <c r="Q33" t="str">
        <f t="shared" si="6"/>
        <v>31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214">
        <v>31</v>
      </c>
      <c r="D34" s="39" t="str">
        <f t="shared" si="1"/>
        <v>Vlastiti prihodi</v>
      </c>
      <c r="E34" s="214">
        <v>3214</v>
      </c>
      <c r="F34" s="39" t="str">
        <f t="shared" si="0"/>
        <v>Ostale naknade troškova zaposlenima</v>
      </c>
      <c r="G34" s="282" t="s">
        <v>4506</v>
      </c>
      <c r="H34" s="39" t="str">
        <f t="shared" si="2"/>
        <v>SAMOSTALNA DJELATNOST JAVNIH INSTITUTA – IZ EVIDENCIJSKIH PRIHODA</v>
      </c>
      <c r="I34" s="39" t="str">
        <f t="shared" si="3"/>
        <v>0150</v>
      </c>
      <c r="J34" s="74">
        <v>796</v>
      </c>
      <c r="K34" s="74">
        <v>796</v>
      </c>
      <c r="L34" s="74">
        <v>796</v>
      </c>
      <c r="M34" s="268"/>
      <c r="N34" t="str">
        <f>IF(C34="","",'OPĆI DIO'!$C$1)</f>
        <v>3068 INSTITUT ZA TURIZAM</v>
      </c>
      <c r="O34" t="str">
        <f t="shared" si="4"/>
        <v>321</v>
      </c>
      <c r="P34" t="str">
        <f t="shared" si="5"/>
        <v>32</v>
      </c>
      <c r="Q34" t="str">
        <f t="shared" si="6"/>
        <v>31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215">
        <v>31</v>
      </c>
      <c r="D35" s="39" t="str">
        <f t="shared" si="1"/>
        <v>Vlastiti prihodi</v>
      </c>
      <c r="E35" s="44">
        <v>3221</v>
      </c>
      <c r="F35" s="39" t="str">
        <f t="shared" si="0"/>
        <v>Uredski materijal i ostali materijalni rashodi</v>
      </c>
      <c r="G35" s="75" t="s">
        <v>4506</v>
      </c>
      <c r="H35" s="39" t="str">
        <f t="shared" si="2"/>
        <v>SAMOSTALNA DJELATNOST JAVNIH INSTITUTA – IZ EVIDENCIJSKIH PRIHODA</v>
      </c>
      <c r="I35" s="39" t="str">
        <f t="shared" si="3"/>
        <v>0150</v>
      </c>
      <c r="J35" s="74">
        <v>9290</v>
      </c>
      <c r="K35" s="74">
        <v>9290</v>
      </c>
      <c r="L35" s="74">
        <v>9290</v>
      </c>
      <c r="M35" s="268"/>
      <c r="N35" t="str">
        <f>IF(C35="","",'OPĆI DIO'!$C$1)</f>
        <v>3068 INSTITUT ZA TURIZAM</v>
      </c>
      <c r="O35" t="str">
        <f t="shared" si="4"/>
        <v>322</v>
      </c>
      <c r="P35" t="str">
        <f t="shared" si="5"/>
        <v>32</v>
      </c>
      <c r="Q35" t="str">
        <f t="shared" si="6"/>
        <v>31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31</v>
      </c>
      <c r="D36" s="39" t="str">
        <f t="shared" si="1"/>
        <v>Vlastiti prihodi</v>
      </c>
      <c r="E36" s="44">
        <v>3223</v>
      </c>
      <c r="F36" s="39" t="str">
        <f t="shared" si="0"/>
        <v>Energija</v>
      </c>
      <c r="G36" s="75" t="s">
        <v>4506</v>
      </c>
      <c r="H36" s="39" t="str">
        <f t="shared" si="2"/>
        <v>SAMOSTALNA DJELATNOST JAVNIH INSTITUTA – IZ EVIDENCIJSKIH PRIHODA</v>
      </c>
      <c r="I36" s="39" t="str">
        <f t="shared" si="3"/>
        <v>0150</v>
      </c>
      <c r="J36" s="74">
        <v>7963</v>
      </c>
      <c r="K36" s="74">
        <v>7963</v>
      </c>
      <c r="L36" s="74">
        <v>7963</v>
      </c>
      <c r="M36" s="268"/>
      <c r="N36" t="str">
        <f>IF(C36="","",'OPĆI DIO'!$C$1)</f>
        <v>3068 INSTITUT ZA TURIZAM</v>
      </c>
      <c r="O36" t="str">
        <f t="shared" si="4"/>
        <v>322</v>
      </c>
      <c r="P36" t="str">
        <f t="shared" si="5"/>
        <v>32</v>
      </c>
      <c r="Q36" t="str">
        <f t="shared" si="6"/>
        <v>31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31</v>
      </c>
      <c r="D37" s="39" t="str">
        <f t="shared" si="1"/>
        <v>Vlastiti prihodi</v>
      </c>
      <c r="E37" s="44">
        <v>3224</v>
      </c>
      <c r="F37" s="39" t="str">
        <f t="shared" si="0"/>
        <v>Materijal i dijelovi za tekuće i investicijsko održavanje</v>
      </c>
      <c r="G37" s="75" t="s">
        <v>4506</v>
      </c>
      <c r="H37" s="39" t="str">
        <f t="shared" si="2"/>
        <v>SAMOSTALNA DJELATNOST JAVNIH INSTITUTA – IZ EVIDENCIJSKIH PRIHODA</v>
      </c>
      <c r="I37" s="39" t="str">
        <f t="shared" si="3"/>
        <v>0150</v>
      </c>
      <c r="J37" s="74">
        <v>3981</v>
      </c>
      <c r="K37" s="74">
        <v>3981</v>
      </c>
      <c r="L37" s="74">
        <v>3981</v>
      </c>
      <c r="M37" s="268"/>
      <c r="N37" t="str">
        <f>IF(C37="","",'OPĆI DIO'!$C$1)</f>
        <v>3068 INSTITUT ZA TURIZAM</v>
      </c>
      <c r="O37" t="str">
        <f t="shared" si="4"/>
        <v>322</v>
      </c>
      <c r="P37" t="str">
        <f t="shared" si="5"/>
        <v>32</v>
      </c>
      <c r="Q37" t="str">
        <f t="shared" si="6"/>
        <v>31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31</v>
      </c>
      <c r="D38" s="39" t="str">
        <f t="shared" si="1"/>
        <v>Vlastiti prihodi</v>
      </c>
      <c r="E38" s="44">
        <v>3225</v>
      </c>
      <c r="F38" s="39" t="str">
        <f t="shared" si="0"/>
        <v>Sitni inventar i autogume</v>
      </c>
      <c r="G38" s="75" t="s">
        <v>4506</v>
      </c>
      <c r="H38" s="39" t="str">
        <f t="shared" si="2"/>
        <v>SAMOSTALNA DJELATNOST JAVNIH INSTITUTA – IZ EVIDENCIJSKIH PRIHODA</v>
      </c>
      <c r="I38" s="39" t="str">
        <f t="shared" si="3"/>
        <v>0150</v>
      </c>
      <c r="J38" s="74">
        <v>1327</v>
      </c>
      <c r="K38" s="74">
        <v>1327</v>
      </c>
      <c r="L38" s="74">
        <v>1327</v>
      </c>
      <c r="M38" s="268"/>
      <c r="N38" t="str">
        <f>IF(C38="","",'OPĆI DIO'!$C$1)</f>
        <v>3068 INSTITUT ZA TURIZAM</v>
      </c>
      <c r="O38" t="str">
        <f t="shared" si="4"/>
        <v>322</v>
      </c>
      <c r="P38" t="str">
        <f t="shared" si="5"/>
        <v>32</v>
      </c>
      <c r="Q38" t="str">
        <f t="shared" si="6"/>
        <v>31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215">
        <v>31</v>
      </c>
      <c r="D39" s="39" t="str">
        <f t="shared" si="1"/>
        <v>Vlastiti prihodi</v>
      </c>
      <c r="E39" s="215">
        <v>3227</v>
      </c>
      <c r="F39" s="39" t="str">
        <f t="shared" si="0"/>
        <v>Službena, radna i zaštitna odjeća i obuća</v>
      </c>
      <c r="G39" s="216" t="s">
        <v>4506</v>
      </c>
      <c r="H39" s="39" t="str">
        <f t="shared" si="2"/>
        <v>SAMOSTALNA DJELATNOST JAVNIH INSTITUTA – IZ EVIDENCIJSKIH PRIHODA</v>
      </c>
      <c r="I39" s="39" t="str">
        <f t="shared" si="3"/>
        <v>0150</v>
      </c>
      <c r="J39" s="74">
        <v>132</v>
      </c>
      <c r="K39" s="74">
        <v>132</v>
      </c>
      <c r="L39" s="74">
        <v>132</v>
      </c>
      <c r="M39" s="268"/>
      <c r="N39" t="str">
        <f>IF(C39="","",'OPĆI DIO'!$C$1)</f>
        <v>3068 INSTITUT ZA TURIZAM</v>
      </c>
      <c r="O39" t="str">
        <f t="shared" si="4"/>
        <v>322</v>
      </c>
      <c r="P39" t="str">
        <f t="shared" si="5"/>
        <v>32</v>
      </c>
      <c r="Q39" t="str">
        <f t="shared" si="6"/>
        <v>31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31</v>
      </c>
      <c r="D40" s="39" t="str">
        <f t="shared" si="1"/>
        <v>Vlastiti prihodi</v>
      </c>
      <c r="E40" s="44">
        <v>3231</v>
      </c>
      <c r="F40" s="39" t="str">
        <f t="shared" si="0"/>
        <v>Usluge telefona, interneta, pošte i prijevoza</v>
      </c>
      <c r="G40" s="216" t="s">
        <v>4506</v>
      </c>
      <c r="H40" s="39" t="str">
        <f t="shared" si="2"/>
        <v>SAMOSTALNA DJELATNOST JAVNIH INSTITUTA – IZ EVIDENCIJSKIH PRIHODA</v>
      </c>
      <c r="I40" s="39" t="str">
        <f t="shared" si="3"/>
        <v>0150</v>
      </c>
      <c r="J40" s="74">
        <v>4247</v>
      </c>
      <c r="K40" s="74">
        <v>4247</v>
      </c>
      <c r="L40" s="74">
        <v>4247</v>
      </c>
      <c r="M40" s="268"/>
      <c r="N40" t="str">
        <f>IF(C40="","",'OPĆI DIO'!$C$1)</f>
        <v>3068 INSTITUT ZA TURIZAM</v>
      </c>
      <c r="O40" t="str">
        <f t="shared" si="4"/>
        <v>323</v>
      </c>
      <c r="P40" t="str">
        <f t="shared" si="5"/>
        <v>32</v>
      </c>
      <c r="Q40" t="str">
        <f t="shared" si="6"/>
        <v>31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31</v>
      </c>
      <c r="D41" s="39" t="str">
        <f t="shared" si="1"/>
        <v>Vlastiti prihodi</v>
      </c>
      <c r="E41" s="44">
        <v>3232</v>
      </c>
      <c r="F41" s="39" t="str">
        <f t="shared" si="0"/>
        <v>Usluge tekućeg i investicijskog održavanja</v>
      </c>
      <c r="G41" s="216" t="s">
        <v>4506</v>
      </c>
      <c r="H41" s="39" t="str">
        <f t="shared" si="2"/>
        <v>SAMOSTALNA DJELATNOST JAVNIH INSTITUTA – IZ EVIDENCIJSKIH PRIHODA</v>
      </c>
      <c r="I41" s="39" t="str">
        <f t="shared" si="3"/>
        <v>0150</v>
      </c>
      <c r="J41" s="74">
        <v>14002</v>
      </c>
      <c r="K41" s="74">
        <v>14002</v>
      </c>
      <c r="L41" s="74">
        <v>14002</v>
      </c>
      <c r="M41" s="268"/>
      <c r="N41" t="str">
        <f>IF(C41="","",'OPĆI DIO'!$C$1)</f>
        <v>3068 INSTITUT ZA TURIZAM</v>
      </c>
      <c r="O41" t="str">
        <f t="shared" si="4"/>
        <v>323</v>
      </c>
      <c r="P41" t="str">
        <f t="shared" si="5"/>
        <v>32</v>
      </c>
      <c r="Q41" t="str">
        <f t="shared" si="6"/>
        <v>31</v>
      </c>
      <c r="R41" t="str">
        <f t="shared" si="7"/>
        <v>15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31</v>
      </c>
      <c r="D42" s="39" t="str">
        <f t="shared" si="1"/>
        <v>Vlastiti prihodi</v>
      </c>
      <c r="E42" s="44">
        <v>3233</v>
      </c>
      <c r="F42" s="39" t="str">
        <f t="shared" si="0"/>
        <v>Usluge promidžbe i informiranja</v>
      </c>
      <c r="G42" s="216" t="s">
        <v>4506</v>
      </c>
      <c r="H42" s="39" t="str">
        <f t="shared" si="2"/>
        <v>SAMOSTALNA DJELATNOST JAVNIH INSTITUTA – IZ EVIDENCIJSKIH PRIHODA</v>
      </c>
      <c r="I42" s="39" t="str">
        <f t="shared" si="3"/>
        <v>0150</v>
      </c>
      <c r="J42" s="74">
        <v>584</v>
      </c>
      <c r="K42" s="74">
        <v>584</v>
      </c>
      <c r="L42" s="74">
        <v>584</v>
      </c>
      <c r="M42" s="268"/>
      <c r="N42" t="str">
        <f>IF(C42="","",'OPĆI DIO'!$C$1)</f>
        <v>3068 INSTITUT ZA TURIZAM</v>
      </c>
      <c r="O42" t="str">
        <f t="shared" si="4"/>
        <v>323</v>
      </c>
      <c r="P42" t="str">
        <f t="shared" si="5"/>
        <v>32</v>
      </c>
      <c r="Q42" t="str">
        <f t="shared" si="6"/>
        <v>31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31</v>
      </c>
      <c r="D43" s="39" t="str">
        <f t="shared" si="1"/>
        <v>Vlastiti prihodi</v>
      </c>
      <c r="E43" s="44">
        <v>3234</v>
      </c>
      <c r="F43" s="39" t="str">
        <f t="shared" si="0"/>
        <v>Komunalne usluge</v>
      </c>
      <c r="G43" s="216" t="s">
        <v>4506</v>
      </c>
      <c r="H43" s="39" t="str">
        <f t="shared" si="2"/>
        <v>SAMOSTALNA DJELATNOST JAVNIH INSTITUTA – IZ EVIDENCIJSKIH PRIHODA</v>
      </c>
      <c r="I43" s="39" t="str">
        <f t="shared" si="3"/>
        <v>0150</v>
      </c>
      <c r="J43" s="74">
        <v>1699</v>
      </c>
      <c r="K43" s="74">
        <v>1699</v>
      </c>
      <c r="L43" s="74">
        <v>1699</v>
      </c>
      <c r="M43" s="268"/>
      <c r="N43" t="str">
        <f>IF(C43="","",'OPĆI DIO'!$C$1)</f>
        <v>3068 INSTITUT ZA TURIZAM</v>
      </c>
      <c r="O43" t="str">
        <f t="shared" si="4"/>
        <v>323</v>
      </c>
      <c r="P43" t="str">
        <f t="shared" si="5"/>
        <v>32</v>
      </c>
      <c r="Q43" t="str">
        <f t="shared" si="6"/>
        <v>31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31</v>
      </c>
      <c r="D44" s="39" t="str">
        <f t="shared" si="1"/>
        <v>Vlastiti prihodi</v>
      </c>
      <c r="E44" s="44">
        <v>3235</v>
      </c>
      <c r="F44" s="39" t="str">
        <f t="shared" si="0"/>
        <v>Zakupnine i najamnine</v>
      </c>
      <c r="G44" s="216" t="s">
        <v>4506</v>
      </c>
      <c r="H44" s="39" t="str">
        <f t="shared" si="2"/>
        <v>SAMOSTALNA DJELATNOST JAVNIH INSTITUTA – IZ EVIDENCIJSKIH PRIHODA</v>
      </c>
      <c r="I44" s="39" t="str">
        <f t="shared" si="3"/>
        <v>0150</v>
      </c>
      <c r="J44" s="74">
        <v>16596</v>
      </c>
      <c r="K44" s="74">
        <v>16596</v>
      </c>
      <c r="L44" s="74">
        <v>16596</v>
      </c>
      <c r="M44" s="268"/>
      <c r="N44" t="str">
        <f>IF(C44="","",'OPĆI DIO'!$C$1)</f>
        <v>3068 INSTITUT ZA TURIZAM</v>
      </c>
      <c r="O44" t="str">
        <f t="shared" si="4"/>
        <v>323</v>
      </c>
      <c r="P44" t="str">
        <f t="shared" si="5"/>
        <v>32</v>
      </c>
      <c r="Q44" t="str">
        <f t="shared" si="6"/>
        <v>31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31</v>
      </c>
      <c r="D45" s="39" t="str">
        <f t="shared" si="1"/>
        <v>Vlastiti prihodi</v>
      </c>
      <c r="E45" s="44">
        <v>3236</v>
      </c>
      <c r="F45" s="39" t="str">
        <f t="shared" si="0"/>
        <v>Zdravstvene i veterinarske usluge</v>
      </c>
      <c r="G45" s="216" t="s">
        <v>4506</v>
      </c>
      <c r="H45" s="39" t="str">
        <f t="shared" si="2"/>
        <v>SAMOSTALNA DJELATNOST JAVNIH INSTITUTA – IZ EVIDENCIJSKIH PRIHODA</v>
      </c>
      <c r="I45" s="39" t="str">
        <f t="shared" si="3"/>
        <v>0150</v>
      </c>
      <c r="J45" s="74">
        <v>2654</v>
      </c>
      <c r="K45" s="74">
        <v>2654</v>
      </c>
      <c r="L45" s="74">
        <v>2654</v>
      </c>
      <c r="M45" s="268"/>
      <c r="N45" t="str">
        <f>IF(C45="","",'OPĆI DIO'!$C$1)</f>
        <v>3068 INSTITUT ZA TURIZAM</v>
      </c>
      <c r="O45" t="str">
        <f t="shared" si="4"/>
        <v>323</v>
      </c>
      <c r="P45" t="str">
        <f t="shared" si="5"/>
        <v>32</v>
      </c>
      <c r="Q45" t="str">
        <f t="shared" si="6"/>
        <v>31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31</v>
      </c>
      <c r="D46" s="39" t="str">
        <f t="shared" si="1"/>
        <v>Vlastiti prihodi</v>
      </c>
      <c r="E46" s="44">
        <v>3237</v>
      </c>
      <c r="F46" s="39" t="str">
        <f t="shared" si="0"/>
        <v>Intelektualne i osobne usluge</v>
      </c>
      <c r="G46" s="216" t="s">
        <v>4506</v>
      </c>
      <c r="H46" s="39" t="str">
        <f t="shared" si="2"/>
        <v>SAMOSTALNA DJELATNOST JAVNIH INSTITUTA – IZ EVIDENCIJSKIH PRIHODA</v>
      </c>
      <c r="I46" s="39" t="str">
        <f t="shared" si="3"/>
        <v>0150</v>
      </c>
      <c r="J46" s="74">
        <v>221029</v>
      </c>
      <c r="K46" s="74">
        <v>221029</v>
      </c>
      <c r="L46" s="74">
        <v>221029</v>
      </c>
      <c r="M46" s="268"/>
      <c r="N46" t="str">
        <f>IF(C46="","",'OPĆI DIO'!$C$1)</f>
        <v>3068 INSTITUT ZA TURIZAM</v>
      </c>
      <c r="O46" t="str">
        <f t="shared" si="4"/>
        <v>323</v>
      </c>
      <c r="P46" t="str">
        <f t="shared" si="5"/>
        <v>32</v>
      </c>
      <c r="Q46" t="str">
        <f t="shared" si="6"/>
        <v>31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31</v>
      </c>
      <c r="D47" s="39" t="str">
        <f t="shared" si="1"/>
        <v>Vlastiti prihodi</v>
      </c>
      <c r="E47" s="44">
        <v>3238</v>
      </c>
      <c r="F47" s="39" t="str">
        <f t="shared" si="0"/>
        <v>Računalne usluge</v>
      </c>
      <c r="G47" s="216" t="s">
        <v>4506</v>
      </c>
      <c r="H47" s="39" t="str">
        <f t="shared" si="2"/>
        <v>SAMOSTALNA DJELATNOST JAVNIH INSTITUTA – IZ EVIDENCIJSKIH PRIHODA</v>
      </c>
      <c r="I47" s="39" t="str">
        <f t="shared" si="3"/>
        <v>0150</v>
      </c>
      <c r="J47" s="74">
        <v>6636</v>
      </c>
      <c r="K47" s="74">
        <v>6636</v>
      </c>
      <c r="L47" s="74">
        <v>6636</v>
      </c>
      <c r="M47" s="268"/>
      <c r="N47" t="str">
        <f>IF(C47="","",'OPĆI DIO'!$C$1)</f>
        <v>3068 INSTITUT ZA TURIZAM</v>
      </c>
      <c r="O47" t="str">
        <f t="shared" si="4"/>
        <v>323</v>
      </c>
      <c r="P47" t="str">
        <f t="shared" si="5"/>
        <v>32</v>
      </c>
      <c r="Q47" t="str">
        <f t="shared" si="6"/>
        <v>31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31</v>
      </c>
      <c r="D48" s="39" t="str">
        <f t="shared" si="1"/>
        <v>Vlastiti prihodi</v>
      </c>
      <c r="E48" s="44">
        <v>3241</v>
      </c>
      <c r="F48" s="39" t="str">
        <f t="shared" si="0"/>
        <v>Naknade troškova osobama izvan radnog odnosa</v>
      </c>
      <c r="G48" s="216" t="s">
        <v>4506</v>
      </c>
      <c r="H48" s="39" t="str">
        <f t="shared" si="2"/>
        <v>SAMOSTALNA DJELATNOST JAVNIH INSTITUTA – IZ EVIDENCIJSKIH PRIHODA</v>
      </c>
      <c r="I48" s="39" t="str">
        <f t="shared" si="3"/>
        <v>0150</v>
      </c>
      <c r="J48" s="74">
        <v>371</v>
      </c>
      <c r="K48" s="74">
        <v>371</v>
      </c>
      <c r="L48" s="74">
        <v>371</v>
      </c>
      <c r="M48" s="268"/>
      <c r="N48" t="str">
        <f>IF(C48="","",'OPĆI DIO'!$C$1)</f>
        <v>3068 INSTITUT ZA TURIZAM</v>
      </c>
      <c r="O48" t="str">
        <f t="shared" si="4"/>
        <v>324</v>
      </c>
      <c r="P48" t="str">
        <f t="shared" si="5"/>
        <v>32</v>
      </c>
      <c r="Q48" t="str">
        <f t="shared" si="6"/>
        <v>31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31</v>
      </c>
      <c r="D49" s="39" t="str">
        <f t="shared" si="1"/>
        <v>Vlastiti prihodi</v>
      </c>
      <c r="E49" s="44">
        <v>3292</v>
      </c>
      <c r="F49" s="39" t="str">
        <f t="shared" si="0"/>
        <v>Premije osiguranja</v>
      </c>
      <c r="G49" s="216" t="s">
        <v>4506</v>
      </c>
      <c r="H49" s="39" t="str">
        <f t="shared" si="2"/>
        <v>SAMOSTALNA DJELATNOST JAVNIH INSTITUTA – IZ EVIDENCIJSKIH PRIHODA</v>
      </c>
      <c r="I49" s="39" t="str">
        <f t="shared" si="3"/>
        <v>0150</v>
      </c>
      <c r="J49" s="74">
        <v>531</v>
      </c>
      <c r="K49" s="74">
        <v>531</v>
      </c>
      <c r="L49" s="74">
        <v>531</v>
      </c>
      <c r="M49" s="268"/>
      <c r="N49" t="str">
        <f>IF(C49="","",'OPĆI DIO'!$C$1)</f>
        <v>3068 INSTITUT ZA TURIZAM</v>
      </c>
      <c r="O49" t="str">
        <f t="shared" si="4"/>
        <v>329</v>
      </c>
      <c r="P49" t="str">
        <f t="shared" si="5"/>
        <v>32</v>
      </c>
      <c r="Q49" t="str">
        <f t="shared" si="6"/>
        <v>31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31</v>
      </c>
      <c r="D50" s="39" t="str">
        <f t="shared" si="1"/>
        <v>Vlastiti prihodi</v>
      </c>
      <c r="E50" s="44">
        <v>3293</v>
      </c>
      <c r="F50" s="39" t="str">
        <f t="shared" si="0"/>
        <v>Reprezentacija</v>
      </c>
      <c r="G50" s="216" t="s">
        <v>4506</v>
      </c>
      <c r="H50" s="39" t="str">
        <f t="shared" si="2"/>
        <v>SAMOSTALNA DJELATNOST JAVNIH INSTITUTA – IZ EVIDENCIJSKIH PRIHODA</v>
      </c>
      <c r="I50" s="39" t="str">
        <f t="shared" si="3"/>
        <v>0150</v>
      </c>
      <c r="J50" s="74">
        <v>6621</v>
      </c>
      <c r="K50" s="74">
        <v>6621</v>
      </c>
      <c r="L50" s="74">
        <v>6621</v>
      </c>
      <c r="M50" s="268"/>
      <c r="N50" t="str">
        <f>IF(C50="","",'OPĆI DIO'!$C$1)</f>
        <v>3068 INSTITUT ZA TURIZAM</v>
      </c>
      <c r="O50" t="str">
        <f t="shared" si="4"/>
        <v>329</v>
      </c>
      <c r="P50" t="str">
        <f t="shared" si="5"/>
        <v>32</v>
      </c>
      <c r="Q50" t="str">
        <f t="shared" si="6"/>
        <v>31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31</v>
      </c>
      <c r="D51" s="39" t="str">
        <f t="shared" si="1"/>
        <v>Vlastiti prihodi</v>
      </c>
      <c r="E51" s="44">
        <v>3294</v>
      </c>
      <c r="F51" s="39" t="str">
        <f t="shared" si="0"/>
        <v>Članarine i norme</v>
      </c>
      <c r="G51" s="216" t="s">
        <v>4506</v>
      </c>
      <c r="H51" s="39" t="str">
        <f t="shared" si="2"/>
        <v>SAMOSTALNA DJELATNOST JAVNIH INSTITUTA – IZ EVIDENCIJSKIH PRIHODA</v>
      </c>
      <c r="I51" s="39" t="str">
        <f t="shared" si="3"/>
        <v>0150</v>
      </c>
      <c r="J51" s="74">
        <v>1991</v>
      </c>
      <c r="K51" s="74">
        <v>1991</v>
      </c>
      <c r="L51" s="74">
        <v>1991</v>
      </c>
      <c r="M51" s="268"/>
      <c r="N51" t="str">
        <f>IF(C51="","",'OPĆI DIO'!$C$1)</f>
        <v>3068 INSTITUT ZA TURIZAM</v>
      </c>
      <c r="O51" t="str">
        <f t="shared" si="4"/>
        <v>329</v>
      </c>
      <c r="P51" t="str">
        <f t="shared" si="5"/>
        <v>32</v>
      </c>
      <c r="Q51" t="str">
        <f t="shared" si="6"/>
        <v>31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3295</v>
      </c>
      <c r="F52" s="39" t="str">
        <f t="shared" si="0"/>
        <v>Pristojbe i naknade</v>
      </c>
      <c r="G52" s="216" t="s">
        <v>4506</v>
      </c>
      <c r="H52" s="39" t="str">
        <f t="shared" si="2"/>
        <v>SAMOSTALNA DJELATNOST JAVNIH INSTITUTA – IZ EVIDENCIJSKIH PRIHODA</v>
      </c>
      <c r="I52" s="39" t="str">
        <f t="shared" si="3"/>
        <v>0150</v>
      </c>
      <c r="J52" s="74">
        <v>2124</v>
      </c>
      <c r="K52" s="74">
        <v>2124</v>
      </c>
      <c r="L52" s="74">
        <v>2124</v>
      </c>
      <c r="M52" s="268"/>
      <c r="N52" t="str">
        <f>IF(C52="","",'OPĆI DIO'!$C$1)</f>
        <v>3068 INSTITUT ZA TURIZAM</v>
      </c>
      <c r="O52" t="str">
        <f t="shared" si="4"/>
        <v>329</v>
      </c>
      <c r="P52" t="str">
        <f t="shared" si="5"/>
        <v>32</v>
      </c>
      <c r="Q52" t="str">
        <f t="shared" si="6"/>
        <v>31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3299</v>
      </c>
      <c r="F53" s="39" t="str">
        <f t="shared" si="0"/>
        <v>Ostali nespomenuti rashodi poslovanja</v>
      </c>
      <c r="G53" s="216" t="s">
        <v>4506</v>
      </c>
      <c r="H53" s="39" t="str">
        <f t="shared" si="2"/>
        <v>SAMOSTALNA DJELATNOST JAVNIH INSTITUTA – IZ EVIDENCIJSKIH PRIHODA</v>
      </c>
      <c r="I53" s="39" t="str">
        <f t="shared" si="3"/>
        <v>0150</v>
      </c>
      <c r="J53" s="74">
        <v>2655</v>
      </c>
      <c r="K53" s="74">
        <v>2655</v>
      </c>
      <c r="L53" s="74">
        <v>2655</v>
      </c>
      <c r="M53" s="268"/>
      <c r="N53" t="str">
        <f>IF(C53="","",'OPĆI DIO'!$C$1)</f>
        <v>3068 INSTITUT ZA TURIZAM</v>
      </c>
      <c r="O53" t="str">
        <f t="shared" si="4"/>
        <v>329</v>
      </c>
      <c r="P53" t="str">
        <f t="shared" si="5"/>
        <v>32</v>
      </c>
      <c r="Q53" t="str">
        <f t="shared" si="6"/>
        <v>31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31</v>
      </c>
      <c r="D54" s="39" t="str">
        <f t="shared" si="1"/>
        <v>Vlastiti prihodi</v>
      </c>
      <c r="E54" s="44">
        <v>3431</v>
      </c>
      <c r="F54" s="39" t="str">
        <f t="shared" si="0"/>
        <v>Bankarske usluge i usluge platnog prometa</v>
      </c>
      <c r="G54" s="216" t="s">
        <v>4506</v>
      </c>
      <c r="H54" s="39" t="str">
        <f t="shared" si="2"/>
        <v>SAMOSTALNA DJELATNOST JAVNIH INSTITUTA – IZ EVIDENCIJSKIH PRIHODA</v>
      </c>
      <c r="I54" s="39" t="str">
        <f t="shared" si="3"/>
        <v>0150</v>
      </c>
      <c r="J54" s="74">
        <v>1000</v>
      </c>
      <c r="K54" s="74">
        <v>1000</v>
      </c>
      <c r="L54" s="74">
        <v>1000</v>
      </c>
      <c r="M54" s="268"/>
      <c r="N54" t="str">
        <f>IF(C54="","",'OPĆI DIO'!$C$1)</f>
        <v>3068 INSTITUT ZA TURIZAM</v>
      </c>
      <c r="O54" t="str">
        <f t="shared" si="4"/>
        <v>343</v>
      </c>
      <c r="P54" t="str">
        <f t="shared" si="5"/>
        <v>34</v>
      </c>
      <c r="Q54" t="str">
        <f t="shared" si="6"/>
        <v>31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31</v>
      </c>
      <c r="D55" s="39" t="str">
        <f t="shared" si="1"/>
        <v>Vlastiti prihodi</v>
      </c>
      <c r="E55" s="44">
        <v>3721</v>
      </c>
      <c r="F55" s="39" t="str">
        <f t="shared" si="0"/>
        <v>Naknade građanima i kućanstvima u novcu</v>
      </c>
      <c r="G55" s="216" t="s">
        <v>4506</v>
      </c>
      <c r="H55" s="39" t="str">
        <f t="shared" si="2"/>
        <v>SAMOSTALNA DJELATNOST JAVNIH INSTITUTA – IZ EVIDENCIJSKIH PRIHODA</v>
      </c>
      <c r="I55" s="39" t="str">
        <f t="shared" si="3"/>
        <v>0150</v>
      </c>
      <c r="J55" s="74">
        <v>1900</v>
      </c>
      <c r="K55" s="74">
        <v>1900</v>
      </c>
      <c r="L55" s="74">
        <v>1900</v>
      </c>
      <c r="M55" s="268"/>
      <c r="N55" t="str">
        <f>IF(C55="","",'OPĆI DIO'!$C$1)</f>
        <v>3068 INSTITUT ZA TURIZAM</v>
      </c>
      <c r="O55" t="str">
        <f t="shared" si="4"/>
        <v>372</v>
      </c>
      <c r="P55" t="str">
        <f t="shared" si="5"/>
        <v>37</v>
      </c>
      <c r="Q55" t="str">
        <f t="shared" si="6"/>
        <v>31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31</v>
      </c>
      <c r="D56" s="39" t="str">
        <f t="shared" si="1"/>
        <v>Vlastiti prihodi</v>
      </c>
      <c r="E56" s="44">
        <v>4223</v>
      </c>
      <c r="F56" s="39" t="str">
        <f t="shared" si="0"/>
        <v>Oprema za održavanje i zaštitu</v>
      </c>
      <c r="G56" s="216" t="s">
        <v>4506</v>
      </c>
      <c r="H56" s="39" t="str">
        <f t="shared" si="2"/>
        <v>SAMOSTALNA DJELATNOST JAVNIH INSTITUTA – IZ EVIDENCIJSKIH PRIHODA</v>
      </c>
      <c r="I56" s="39" t="str">
        <f t="shared" si="3"/>
        <v>0150</v>
      </c>
      <c r="J56" s="74">
        <v>2654</v>
      </c>
      <c r="K56" s="74">
        <v>2654</v>
      </c>
      <c r="L56" s="74">
        <v>2654</v>
      </c>
      <c r="M56" s="268"/>
      <c r="N56" t="str">
        <f>IF(C56="","",'OPĆI DIO'!$C$1)</f>
        <v>3068 INSTITUT ZA TURIZAM</v>
      </c>
      <c r="O56" t="str">
        <f t="shared" si="4"/>
        <v>422</v>
      </c>
      <c r="P56" t="str">
        <f t="shared" si="5"/>
        <v>42</v>
      </c>
      <c r="Q56" t="str">
        <f t="shared" si="6"/>
        <v>31</v>
      </c>
      <c r="R56" t="str">
        <f t="shared" si="7"/>
        <v>15</v>
      </c>
      <c r="S56" t="str">
        <f t="shared" si="8"/>
        <v>4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31</v>
      </c>
      <c r="D57" s="39" t="str">
        <f t="shared" si="1"/>
        <v>Vlastiti prihodi</v>
      </c>
      <c r="E57" s="44">
        <v>3239</v>
      </c>
      <c r="F57" s="39" t="str">
        <f t="shared" si="0"/>
        <v>Ostale usluge</v>
      </c>
      <c r="G57" s="216" t="s">
        <v>4506</v>
      </c>
      <c r="H57" s="39" t="str">
        <f t="shared" si="2"/>
        <v>SAMOSTALNA DJELATNOST JAVNIH INSTITUTA – IZ EVIDENCIJSKIH PRIHODA</v>
      </c>
      <c r="I57" s="39" t="str">
        <f t="shared" si="3"/>
        <v>0150</v>
      </c>
      <c r="J57" s="74">
        <v>2654</v>
      </c>
      <c r="K57" s="74">
        <v>2654</v>
      </c>
      <c r="L57" s="74">
        <v>2654</v>
      </c>
      <c r="M57" s="268"/>
      <c r="N57" t="str">
        <f>IF(C57="","",'OPĆI DIO'!$C$1)</f>
        <v>3068 INSTITUT ZA TURIZAM</v>
      </c>
      <c r="O57" t="str">
        <f t="shared" si="4"/>
        <v>323</v>
      </c>
      <c r="P57" t="str">
        <f t="shared" si="5"/>
        <v>32</v>
      </c>
      <c r="Q57" t="str">
        <f t="shared" si="6"/>
        <v>31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581</v>
      </c>
      <c r="D58" s="39" t="str">
        <f t="shared" si="1"/>
        <v>Mehanizam za oporavak i otpornost</v>
      </c>
      <c r="E58" s="44">
        <v>3113</v>
      </c>
      <c r="F58" s="39" t="str">
        <f t="shared" si="0"/>
        <v>Plaće za prekovremeni rad</v>
      </c>
      <c r="G58" s="216" t="s">
        <v>4504</v>
      </c>
      <c r="H58" s="39" t="str">
        <f t="shared" si="2"/>
        <v>PROGRAMSKO FINANCIRANJE JAVNIH INSTITUTA  - IZ STRUKTURNIH I INVESTICIJSKIH FONDOVA EU</v>
      </c>
      <c r="I58" s="39" t="str">
        <f t="shared" si="3"/>
        <v>0150</v>
      </c>
      <c r="J58" s="74">
        <v>86638</v>
      </c>
      <c r="K58" s="74">
        <v>64024</v>
      </c>
      <c r="L58" s="74"/>
      <c r="M58" s="268"/>
      <c r="N58" t="str">
        <f>IF(C58="","",'OPĆI DIO'!$C$1)</f>
        <v>3068 INSTITUT ZA TURIZAM</v>
      </c>
      <c r="O58" t="str">
        <f t="shared" si="4"/>
        <v>311</v>
      </c>
      <c r="P58" t="str">
        <f t="shared" si="5"/>
        <v>31</v>
      </c>
      <c r="Q58" t="str">
        <f t="shared" si="6"/>
        <v>581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581</v>
      </c>
      <c r="D59" s="39" t="str">
        <f t="shared" si="1"/>
        <v>Mehanizam za oporavak i otpornost</v>
      </c>
      <c r="E59" s="44">
        <v>3132</v>
      </c>
      <c r="F59" s="39" t="str">
        <f t="shared" si="0"/>
        <v>Doprinosi za obvezno zdravstveno osiguranje</v>
      </c>
      <c r="G59" s="216" t="s">
        <v>4504</v>
      </c>
      <c r="H59" s="39" t="str">
        <f t="shared" si="2"/>
        <v>PROGRAMSKO FINANCIRANJE JAVNIH INSTITUTA  - IZ STRUKTURNIH I INVESTICIJSKIH FONDOVA EU</v>
      </c>
      <c r="I59" s="39" t="str">
        <f t="shared" si="3"/>
        <v>0150</v>
      </c>
      <c r="J59" s="74">
        <v>14295</v>
      </c>
      <c r="K59" s="74">
        <v>10563</v>
      </c>
      <c r="L59" s="74"/>
      <c r="M59" s="268"/>
      <c r="N59" t="str">
        <f>IF(C59="","",'OPĆI DIO'!$C$1)</f>
        <v>3068 INSTITUT ZA TURIZAM</v>
      </c>
      <c r="O59" t="str">
        <f t="shared" si="4"/>
        <v>313</v>
      </c>
      <c r="P59" t="str">
        <f t="shared" si="5"/>
        <v>31</v>
      </c>
      <c r="Q59" t="str">
        <f t="shared" si="6"/>
        <v>581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581</v>
      </c>
      <c r="D60" s="39" t="str">
        <f t="shared" si="1"/>
        <v>Mehanizam za oporavak i otpornost</v>
      </c>
      <c r="E60" s="44">
        <v>3211</v>
      </c>
      <c r="F60" s="39" t="str">
        <f t="shared" si="0"/>
        <v>Službena putovanja</v>
      </c>
      <c r="G60" s="216" t="s">
        <v>4504</v>
      </c>
      <c r="H60" s="39" t="str">
        <f t="shared" si="2"/>
        <v>PROGRAMSKO FINANCIRANJE JAVNIH INSTITUTA  - IZ STRUKTURNIH I INVESTICIJSKIH FONDOVA EU</v>
      </c>
      <c r="I60" s="39" t="str">
        <f t="shared" si="3"/>
        <v>0150</v>
      </c>
      <c r="J60" s="74">
        <v>7334</v>
      </c>
      <c r="K60" s="74">
        <v>10186</v>
      </c>
      <c r="L60" s="74"/>
      <c r="M60" s="268"/>
      <c r="N60" t="str">
        <f>IF(C60="","",'OPĆI DIO'!$C$1)</f>
        <v>3068 INSTITUT ZA TURIZAM</v>
      </c>
      <c r="O60" t="str">
        <f t="shared" si="4"/>
        <v>321</v>
      </c>
      <c r="P60" t="str">
        <f t="shared" si="5"/>
        <v>32</v>
      </c>
      <c r="Q60" t="str">
        <f t="shared" si="6"/>
        <v>581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581</v>
      </c>
      <c r="D61" s="39" t="str">
        <f t="shared" si="1"/>
        <v>Mehanizam za oporavak i otpornost</v>
      </c>
      <c r="E61" s="44">
        <v>3237</v>
      </c>
      <c r="F61" s="39" t="str">
        <f t="shared" si="0"/>
        <v>Intelektualne i osobne usluge</v>
      </c>
      <c r="G61" s="216" t="s">
        <v>4504</v>
      </c>
      <c r="H61" s="39" t="str">
        <f t="shared" si="2"/>
        <v>PROGRAMSKO FINANCIRANJE JAVNIH INSTITUTA  - IZ STRUKTURNIH I INVESTICIJSKIH FONDOVA EU</v>
      </c>
      <c r="I61" s="39" t="str">
        <f t="shared" si="3"/>
        <v>0150</v>
      </c>
      <c r="J61" s="74">
        <v>46223</v>
      </c>
      <c r="K61" s="74">
        <v>53398</v>
      </c>
      <c r="L61" s="74"/>
      <c r="M61" s="268"/>
      <c r="N61" t="str">
        <f>IF(C61="","",'OPĆI DIO'!$C$1)</f>
        <v>3068 INSTITUT ZA TURIZAM</v>
      </c>
      <c r="O61" t="str">
        <f t="shared" si="4"/>
        <v>323</v>
      </c>
      <c r="P61" t="str">
        <f t="shared" si="5"/>
        <v>32</v>
      </c>
      <c r="Q61" t="str">
        <f t="shared" si="6"/>
        <v>581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581</v>
      </c>
      <c r="D62" s="39" t="str">
        <f t="shared" si="1"/>
        <v>Mehanizam za oporavak i otpornost</v>
      </c>
      <c r="E62" s="44">
        <v>3239</v>
      </c>
      <c r="F62" s="39" t="str">
        <f t="shared" si="0"/>
        <v>Ostale usluge</v>
      </c>
      <c r="G62" s="216" t="s">
        <v>4504</v>
      </c>
      <c r="H62" s="39" t="str">
        <f t="shared" si="2"/>
        <v>PROGRAMSKO FINANCIRANJE JAVNIH INSTITUTA  - IZ STRUKTURNIH I INVESTICIJSKIH FONDOVA EU</v>
      </c>
      <c r="I62" s="39" t="str">
        <f t="shared" si="3"/>
        <v>0150</v>
      </c>
      <c r="J62" s="74">
        <v>18686</v>
      </c>
      <c r="K62" s="74">
        <v>13852</v>
      </c>
      <c r="L62" s="74"/>
      <c r="M62" s="268"/>
      <c r="N62" t="str">
        <f>IF(C62="","",'OPĆI DIO'!$C$1)</f>
        <v>3068 INSTITUT ZA TURIZAM</v>
      </c>
      <c r="O62" t="str">
        <f t="shared" si="4"/>
        <v>323</v>
      </c>
      <c r="P62" t="str">
        <f t="shared" si="5"/>
        <v>32</v>
      </c>
      <c r="Q62" t="str">
        <f t="shared" si="6"/>
        <v>581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51</v>
      </c>
      <c r="D63" s="39" t="str">
        <f t="shared" si="1"/>
        <v>Pomoći EU</v>
      </c>
      <c r="E63" s="44">
        <v>3111</v>
      </c>
      <c r="F63" s="39" t="str">
        <f t="shared" si="0"/>
        <v>Plaće za redovan rad</v>
      </c>
      <c r="G63" s="216" t="s">
        <v>4506</v>
      </c>
      <c r="H63" s="39" t="str">
        <f t="shared" si="2"/>
        <v>SAMOSTALNA DJELATNOST JAVNIH INSTITUTA – IZ EVIDENCIJSKIH PRIHODA</v>
      </c>
      <c r="I63" s="39" t="str">
        <f t="shared" si="3"/>
        <v>0150</v>
      </c>
      <c r="J63" s="74">
        <v>25926</v>
      </c>
      <c r="K63" s="74"/>
      <c r="L63" s="74"/>
      <c r="M63" s="268"/>
      <c r="N63" t="str">
        <f>IF(C63="","",'OPĆI DIO'!$C$1)</f>
        <v>3068 INSTITUT ZA TURIZAM</v>
      </c>
      <c r="O63" t="str">
        <f t="shared" si="4"/>
        <v>311</v>
      </c>
      <c r="P63" t="str">
        <f t="shared" si="5"/>
        <v>31</v>
      </c>
      <c r="Q63" t="str">
        <f t="shared" si="6"/>
        <v>51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51</v>
      </c>
      <c r="D64" s="39" t="str">
        <f t="shared" si="1"/>
        <v>Pomoći EU</v>
      </c>
      <c r="E64" s="44">
        <v>3121</v>
      </c>
      <c r="F64" s="39" t="str">
        <f t="shared" si="0"/>
        <v>Ostali rashodi za zaposlene</v>
      </c>
      <c r="G64" s="216" t="s">
        <v>4506</v>
      </c>
      <c r="H64" s="39" t="str">
        <f t="shared" si="2"/>
        <v>SAMOSTALNA DJELATNOST JAVNIH INSTITUTA – IZ EVIDENCIJSKIH PRIHODA</v>
      </c>
      <c r="I64" s="39" t="str">
        <f t="shared" si="3"/>
        <v>0150</v>
      </c>
      <c r="J64" s="74">
        <v>1400</v>
      </c>
      <c r="K64" s="74"/>
      <c r="L64" s="74"/>
      <c r="M64" s="268"/>
      <c r="N64" t="str">
        <f>IF(C64="","",'OPĆI DIO'!$C$1)</f>
        <v>3068 INSTITUT ZA TURIZAM</v>
      </c>
      <c r="O64" t="str">
        <f t="shared" si="4"/>
        <v>312</v>
      </c>
      <c r="P64" t="str">
        <f t="shared" si="5"/>
        <v>31</v>
      </c>
      <c r="Q64" t="str">
        <f t="shared" si="6"/>
        <v>51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51</v>
      </c>
      <c r="D65" s="39" t="str">
        <f t="shared" si="1"/>
        <v>Pomoći EU</v>
      </c>
      <c r="E65" s="44">
        <v>3132</v>
      </c>
      <c r="F65" s="39" t="str">
        <f t="shared" si="0"/>
        <v>Doprinosi za obvezno zdravstveno osiguranje</v>
      </c>
      <c r="G65" s="216" t="s">
        <v>4506</v>
      </c>
      <c r="H65" s="39" t="str">
        <f t="shared" si="2"/>
        <v>SAMOSTALNA DJELATNOST JAVNIH INSTITUTA – IZ EVIDENCIJSKIH PRIHODA</v>
      </c>
      <c r="I65" s="39" t="str">
        <f t="shared" si="3"/>
        <v>0150</v>
      </c>
      <c r="J65" s="74">
        <v>4278</v>
      </c>
      <c r="K65" s="74"/>
      <c r="L65" s="74"/>
      <c r="M65" s="268"/>
      <c r="N65" t="str">
        <f>IF(C65="","",'OPĆI DIO'!$C$1)</f>
        <v>3068 INSTITUT ZA TURIZAM</v>
      </c>
      <c r="O65" t="str">
        <f t="shared" si="4"/>
        <v>313</v>
      </c>
      <c r="P65" t="str">
        <f t="shared" si="5"/>
        <v>31</v>
      </c>
      <c r="Q65" t="str">
        <f t="shared" si="6"/>
        <v>51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51</v>
      </c>
      <c r="D66" s="39" t="str">
        <f t="shared" si="1"/>
        <v>Pomoći EU</v>
      </c>
      <c r="E66" s="44">
        <v>3211</v>
      </c>
      <c r="F66" s="39" t="str">
        <f t="shared" si="0"/>
        <v>Službena putovanja</v>
      </c>
      <c r="G66" s="216" t="s">
        <v>4506</v>
      </c>
      <c r="H66" s="39" t="str">
        <f t="shared" si="2"/>
        <v>SAMOSTALNA DJELATNOST JAVNIH INSTITUTA – IZ EVIDENCIJSKIH PRIHODA</v>
      </c>
      <c r="I66" s="39" t="str">
        <f t="shared" si="3"/>
        <v>0150</v>
      </c>
      <c r="J66" s="74">
        <v>1290</v>
      </c>
      <c r="K66" s="74"/>
      <c r="L66" s="74"/>
      <c r="M66" s="268"/>
      <c r="N66" t="str">
        <f>IF(C66="","",'OPĆI DIO'!$C$1)</f>
        <v>3068 INSTITUT ZA TURIZAM</v>
      </c>
      <c r="O66" t="str">
        <f t="shared" si="4"/>
        <v>321</v>
      </c>
      <c r="P66" t="str">
        <f t="shared" si="5"/>
        <v>32</v>
      </c>
      <c r="Q66" t="str">
        <f t="shared" si="6"/>
        <v>51</v>
      </c>
      <c r="R66" t="str">
        <f t="shared" si="7"/>
        <v>15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51</v>
      </c>
      <c r="D67" s="39" t="str">
        <f t="shared" si="1"/>
        <v>Pomoći EU</v>
      </c>
      <c r="E67" s="44">
        <v>3212</v>
      </c>
      <c r="F67" s="39" t="str">
        <f t="shared" ref="F67:F130" si="13">IFERROR(VLOOKUP(E67,$W$5:$Y$129,2,FALSE),"")</f>
        <v>Naknade za prijevoz, za rad na terenu i odvojeni život</v>
      </c>
      <c r="G67" s="216" t="s">
        <v>4506</v>
      </c>
      <c r="H67" s="39" t="str">
        <f t="shared" si="2"/>
        <v>SAMOSTALNA DJELATNOST JAVNIH INSTITUTA – IZ EVIDENCIJSKIH PRIHODA</v>
      </c>
      <c r="I67" s="39" t="str">
        <f t="shared" si="3"/>
        <v>0150</v>
      </c>
      <c r="J67" s="74">
        <v>1000</v>
      </c>
      <c r="K67" s="74"/>
      <c r="L67" s="74"/>
      <c r="M67" s="268"/>
      <c r="N67" t="str">
        <f>IF(C67="","",'OPĆI DIO'!$C$1)</f>
        <v>3068 INSTITUT ZA TURIZAM</v>
      </c>
      <c r="O67" t="str">
        <f t="shared" si="4"/>
        <v>321</v>
      </c>
      <c r="P67" t="str">
        <f t="shared" si="5"/>
        <v>32</v>
      </c>
      <c r="Q67" t="str">
        <f t="shared" si="6"/>
        <v>51</v>
      </c>
      <c r="R67" t="str">
        <f t="shared" si="7"/>
        <v>15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51</v>
      </c>
      <c r="D68" s="39" t="str">
        <f t="shared" ref="D68:D131" si="14">IFERROR(VLOOKUP(C68,$T$6:$U$23,2,FALSE),"")</f>
        <v>Pomoći EU</v>
      </c>
      <c r="E68" s="44">
        <v>3221</v>
      </c>
      <c r="F68" s="39" t="str">
        <f t="shared" si="13"/>
        <v>Uredski materijal i ostali materijalni rashodi</v>
      </c>
      <c r="G68" s="216" t="s">
        <v>4506</v>
      </c>
      <c r="H68" s="39" t="str">
        <f t="shared" ref="H68:H131" si="15">IFERROR(VLOOKUP(G68,$AC$6:$AD$353,2,FALSE),"")</f>
        <v>SAMOSTALNA DJELATNOST JAVNIH INSTITUTA – IZ EVIDENCIJSKIH PRIHODA</v>
      </c>
      <c r="I68" s="39" t="str">
        <f t="shared" ref="I68:I131" si="16">IFERROR(VLOOKUP(G68,$AC$6:$AG$353,3,FALSE),"")</f>
        <v>0150</v>
      </c>
      <c r="J68" s="74">
        <v>1000</v>
      </c>
      <c r="K68" s="74"/>
      <c r="L68" s="74"/>
      <c r="M68" s="268"/>
      <c r="N68" t="str">
        <f>IF(C68="","",'OPĆI DIO'!$C$1)</f>
        <v>3068 INSTITUT ZA TURIZAM</v>
      </c>
      <c r="O68" t="str">
        <f t="shared" ref="O68:O131" si="17">LEFT(E68,3)</f>
        <v>322</v>
      </c>
      <c r="P68" t="str">
        <f t="shared" ref="P68:P131" si="18">LEFT(E68,2)</f>
        <v>32</v>
      </c>
      <c r="Q68" t="str">
        <f t="shared" ref="Q68:Q131" si="19">LEFT(C68,3)</f>
        <v>51</v>
      </c>
      <c r="R68" t="str">
        <f t="shared" ref="R68:R131" si="20">IF(S68="5",0,MID(I68,2,2))</f>
        <v>15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51</v>
      </c>
      <c r="D69" s="39" t="str">
        <f t="shared" si="14"/>
        <v>Pomoći EU</v>
      </c>
      <c r="E69" s="44">
        <v>3224</v>
      </c>
      <c r="F69" s="39" t="str">
        <f t="shared" si="13"/>
        <v>Materijal i dijelovi za tekuće i investicijsko održavanje</v>
      </c>
      <c r="G69" s="216" t="s">
        <v>4506</v>
      </c>
      <c r="H69" s="39" t="str">
        <f t="shared" si="15"/>
        <v>SAMOSTALNA DJELATNOST JAVNIH INSTITUTA – IZ EVIDENCIJSKIH PRIHODA</v>
      </c>
      <c r="I69" s="39" t="str">
        <f t="shared" si="16"/>
        <v>0150</v>
      </c>
      <c r="J69" s="74">
        <v>2000</v>
      </c>
      <c r="K69" s="74"/>
      <c r="L69" s="74"/>
      <c r="M69" s="268"/>
      <c r="N69" t="str">
        <f>IF(C69="","",'OPĆI DIO'!$C$1)</f>
        <v>3068 INSTITUT ZA TURIZAM</v>
      </c>
      <c r="O69" t="str">
        <f t="shared" si="17"/>
        <v>322</v>
      </c>
      <c r="P69" t="str">
        <f t="shared" si="18"/>
        <v>32</v>
      </c>
      <c r="Q69" t="str">
        <f t="shared" si="19"/>
        <v>51</v>
      </c>
      <c r="R69" t="str">
        <f t="shared" si="20"/>
        <v>15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51</v>
      </c>
      <c r="D70" s="39" t="str">
        <f t="shared" si="14"/>
        <v>Pomoći EU</v>
      </c>
      <c r="E70" s="44">
        <v>3232</v>
      </c>
      <c r="F70" s="39" t="str">
        <f t="shared" si="13"/>
        <v>Usluge tekućeg i investicijskog održavanja</v>
      </c>
      <c r="G70" s="216" t="s">
        <v>4506</v>
      </c>
      <c r="H70" s="39" t="str">
        <f t="shared" si="15"/>
        <v>SAMOSTALNA DJELATNOST JAVNIH INSTITUTA – IZ EVIDENCIJSKIH PRIHODA</v>
      </c>
      <c r="I70" s="39" t="str">
        <f t="shared" si="16"/>
        <v>0150</v>
      </c>
      <c r="J70" s="74">
        <v>5000</v>
      </c>
      <c r="K70" s="74"/>
      <c r="L70" s="74"/>
      <c r="M70" s="268"/>
      <c r="N70" t="str">
        <f>IF(C70="","",'OPĆI DIO'!$C$1)</f>
        <v>3068 INSTITUT ZA TURIZAM</v>
      </c>
      <c r="O70" t="str">
        <f t="shared" si="17"/>
        <v>323</v>
      </c>
      <c r="P70" t="str">
        <f t="shared" si="18"/>
        <v>32</v>
      </c>
      <c r="Q70" t="str">
        <f t="shared" si="19"/>
        <v>51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51</v>
      </c>
      <c r="D71" s="39" t="str">
        <f t="shared" si="14"/>
        <v>Pomoći EU</v>
      </c>
      <c r="E71" s="44">
        <v>3233</v>
      </c>
      <c r="F71" s="39" t="str">
        <f t="shared" si="13"/>
        <v>Usluge promidžbe i informiranja</v>
      </c>
      <c r="G71" s="216" t="s">
        <v>4506</v>
      </c>
      <c r="H71" s="39" t="str">
        <f t="shared" si="15"/>
        <v>SAMOSTALNA DJELATNOST JAVNIH INSTITUTA – IZ EVIDENCIJSKIH PRIHODA</v>
      </c>
      <c r="I71" s="39" t="str">
        <f t="shared" si="16"/>
        <v>0150</v>
      </c>
      <c r="J71" s="74">
        <v>1406</v>
      </c>
      <c r="K71" s="74"/>
      <c r="L71" s="74"/>
      <c r="M71" s="268"/>
      <c r="N71" t="str">
        <f>IF(C71="","",'OPĆI DIO'!$C$1)</f>
        <v>3068 INSTITUT ZA TURIZAM</v>
      </c>
      <c r="O71" t="str">
        <f t="shared" si="17"/>
        <v>323</v>
      </c>
      <c r="P71" t="str">
        <f t="shared" si="18"/>
        <v>32</v>
      </c>
      <c r="Q71" t="str">
        <f t="shared" si="19"/>
        <v>51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51</v>
      </c>
      <c r="D72" s="39" t="str">
        <f t="shared" si="14"/>
        <v>Pomoći EU</v>
      </c>
      <c r="E72" s="44">
        <v>3234</v>
      </c>
      <c r="F72" s="39" t="str">
        <f t="shared" si="13"/>
        <v>Komunalne usluge</v>
      </c>
      <c r="G72" s="216" t="s">
        <v>4506</v>
      </c>
      <c r="H72" s="39" t="str">
        <f t="shared" si="15"/>
        <v>SAMOSTALNA DJELATNOST JAVNIH INSTITUTA – IZ EVIDENCIJSKIH PRIHODA</v>
      </c>
      <c r="I72" s="39" t="str">
        <f t="shared" si="16"/>
        <v>0150</v>
      </c>
      <c r="J72" s="74">
        <v>500</v>
      </c>
      <c r="K72" s="74"/>
      <c r="L72" s="74"/>
      <c r="M72" s="268"/>
      <c r="N72" t="str">
        <f>IF(C72="","",'OPĆI DIO'!$C$1)</f>
        <v>3068 INSTITUT ZA TURIZAM</v>
      </c>
      <c r="O72" t="str">
        <f t="shared" si="17"/>
        <v>323</v>
      </c>
      <c r="P72" t="str">
        <f t="shared" si="18"/>
        <v>32</v>
      </c>
      <c r="Q72" t="str">
        <f t="shared" si="19"/>
        <v>51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51</v>
      </c>
      <c r="D73" s="39" t="str">
        <f t="shared" si="14"/>
        <v>Pomoći EU</v>
      </c>
      <c r="E73" s="44">
        <v>3235</v>
      </c>
      <c r="F73" s="39" t="str">
        <f t="shared" si="13"/>
        <v>Zakupnine i najamnine</v>
      </c>
      <c r="G73" s="216" t="s">
        <v>4506</v>
      </c>
      <c r="H73" s="39" t="str">
        <f t="shared" si="15"/>
        <v>SAMOSTALNA DJELATNOST JAVNIH INSTITUTA – IZ EVIDENCIJSKIH PRIHODA</v>
      </c>
      <c r="I73" s="39" t="str">
        <f t="shared" si="16"/>
        <v>0150</v>
      </c>
      <c r="J73" s="74">
        <v>2000</v>
      </c>
      <c r="K73" s="74"/>
      <c r="L73" s="74"/>
      <c r="M73" s="268"/>
      <c r="N73" t="str">
        <f>IF(C73="","",'OPĆI DIO'!$C$1)</f>
        <v>3068 INSTITUT ZA TURIZAM</v>
      </c>
      <c r="O73" t="str">
        <f t="shared" si="17"/>
        <v>323</v>
      </c>
      <c r="P73" t="str">
        <f t="shared" si="18"/>
        <v>32</v>
      </c>
      <c r="Q73" t="str">
        <f t="shared" si="19"/>
        <v>51</v>
      </c>
      <c r="R73" t="str">
        <f t="shared" si="20"/>
        <v>15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214">
        <v>51</v>
      </c>
      <c r="D74" s="39" t="str">
        <f t="shared" si="14"/>
        <v>Pomoći EU</v>
      </c>
      <c r="E74" s="214">
        <v>3237</v>
      </c>
      <c r="F74" s="39" t="str">
        <f t="shared" si="13"/>
        <v>Intelektualne i osobne usluge</v>
      </c>
      <c r="G74" s="216" t="s">
        <v>4506</v>
      </c>
      <c r="H74" s="39" t="str">
        <f t="shared" si="15"/>
        <v>SAMOSTALNA DJELATNOST JAVNIH INSTITUTA – IZ EVIDENCIJSKIH PRIHODA</v>
      </c>
      <c r="I74" s="39" t="str">
        <f t="shared" si="16"/>
        <v>0150</v>
      </c>
      <c r="J74" s="74">
        <v>6000</v>
      </c>
      <c r="K74" s="74"/>
      <c r="L74" s="74"/>
      <c r="M74" s="268"/>
      <c r="N74" t="str">
        <f>IF(C74="","",'OPĆI DIO'!$C$1)</f>
        <v>3068 INSTITUT ZA TURIZAM</v>
      </c>
      <c r="O74" t="str">
        <f t="shared" si="17"/>
        <v>323</v>
      </c>
      <c r="P74" t="str">
        <f t="shared" si="18"/>
        <v>32</v>
      </c>
      <c r="Q74" t="str">
        <f t="shared" si="19"/>
        <v>51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215">
        <v>51</v>
      </c>
      <c r="D75" s="39" t="str">
        <f t="shared" si="14"/>
        <v>Pomoći EU</v>
      </c>
      <c r="E75" s="215">
        <v>3238</v>
      </c>
      <c r="F75" s="39" t="str">
        <f t="shared" si="13"/>
        <v>Računalne usluge</v>
      </c>
      <c r="G75" s="216" t="s">
        <v>4506</v>
      </c>
      <c r="H75" s="39" t="str">
        <f t="shared" si="15"/>
        <v>SAMOSTALNA DJELATNOST JAVNIH INSTITUTA – IZ EVIDENCIJSKIH PRIHODA</v>
      </c>
      <c r="I75" s="39" t="str">
        <f t="shared" si="16"/>
        <v>0150</v>
      </c>
      <c r="J75" s="74">
        <v>1000</v>
      </c>
      <c r="K75" s="74"/>
      <c r="L75" s="74"/>
      <c r="M75" s="268"/>
      <c r="N75" t="str">
        <f>IF(C75="","",'OPĆI DIO'!$C$1)</f>
        <v>3068 INSTITUT ZA TURIZAM</v>
      </c>
      <c r="O75" t="str">
        <f t="shared" si="17"/>
        <v>323</v>
      </c>
      <c r="P75" t="str">
        <f t="shared" si="18"/>
        <v>32</v>
      </c>
      <c r="Q75" t="str">
        <f t="shared" si="19"/>
        <v>51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51</v>
      </c>
      <c r="D76" s="39" t="str">
        <f t="shared" si="14"/>
        <v>Pomoći EU</v>
      </c>
      <c r="E76" s="44">
        <v>3239</v>
      </c>
      <c r="F76" s="39" t="str">
        <f t="shared" si="13"/>
        <v>Ostale usluge</v>
      </c>
      <c r="G76" s="216" t="s">
        <v>4506</v>
      </c>
      <c r="H76" s="39" t="str">
        <f t="shared" si="15"/>
        <v>SAMOSTALNA DJELATNOST JAVNIH INSTITUTA – IZ EVIDENCIJSKIH PRIHODA</v>
      </c>
      <c r="I76" s="39" t="str">
        <f t="shared" si="16"/>
        <v>0150</v>
      </c>
      <c r="J76" s="74">
        <v>1000</v>
      </c>
      <c r="K76" s="74"/>
      <c r="L76" s="74"/>
      <c r="M76" s="268"/>
      <c r="N76" t="str">
        <f>IF(C76="","",'OPĆI DIO'!$C$1)</f>
        <v>3068 INSTITUT ZA TURIZAM</v>
      </c>
      <c r="O76" t="str">
        <f t="shared" si="17"/>
        <v>323</v>
      </c>
      <c r="P76" t="str">
        <f t="shared" si="18"/>
        <v>32</v>
      </c>
      <c r="Q76" t="str">
        <f t="shared" si="19"/>
        <v>51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51</v>
      </c>
      <c r="D77" s="39" t="str">
        <f t="shared" si="14"/>
        <v>Pomoći EU</v>
      </c>
      <c r="E77" s="44">
        <v>3293</v>
      </c>
      <c r="F77" s="39" t="str">
        <f t="shared" si="13"/>
        <v>Reprezentacija</v>
      </c>
      <c r="G77" s="216" t="s">
        <v>4506</v>
      </c>
      <c r="H77" s="39" t="str">
        <f t="shared" si="15"/>
        <v>SAMOSTALNA DJELATNOST JAVNIH INSTITUTA – IZ EVIDENCIJSKIH PRIHODA</v>
      </c>
      <c r="I77" s="39" t="str">
        <f t="shared" si="16"/>
        <v>0150</v>
      </c>
      <c r="J77" s="74">
        <v>6000</v>
      </c>
      <c r="K77" s="74"/>
      <c r="L77" s="74"/>
      <c r="M77" s="268"/>
      <c r="N77" t="str">
        <f>IF(C77="","",'OPĆI DIO'!$C$1)</f>
        <v>3068 INSTITUT ZA TURIZAM</v>
      </c>
      <c r="O77" t="str">
        <f t="shared" si="17"/>
        <v>329</v>
      </c>
      <c r="P77" t="str">
        <f t="shared" si="18"/>
        <v>32</v>
      </c>
      <c r="Q77" t="str">
        <f t="shared" si="19"/>
        <v>51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51</v>
      </c>
      <c r="D78" s="39" t="str">
        <f t="shared" si="14"/>
        <v>Pomoći EU</v>
      </c>
      <c r="E78" s="44">
        <v>3294</v>
      </c>
      <c r="F78" s="39" t="str">
        <f t="shared" si="13"/>
        <v>Članarine i norme</v>
      </c>
      <c r="G78" s="216" t="s">
        <v>4506</v>
      </c>
      <c r="H78" s="39" t="str">
        <f t="shared" si="15"/>
        <v>SAMOSTALNA DJELATNOST JAVNIH INSTITUTA – IZ EVIDENCIJSKIH PRIHODA</v>
      </c>
      <c r="I78" s="39" t="str">
        <f t="shared" si="16"/>
        <v>0150</v>
      </c>
      <c r="J78" s="74">
        <v>1000</v>
      </c>
      <c r="K78" s="74"/>
      <c r="L78" s="74"/>
      <c r="M78" s="268"/>
      <c r="N78" t="str">
        <f>IF(C78="","",'OPĆI DIO'!$C$1)</f>
        <v>3068 INSTITUT ZA TURIZAM</v>
      </c>
      <c r="O78" t="str">
        <f t="shared" si="17"/>
        <v>329</v>
      </c>
      <c r="P78" t="str">
        <f t="shared" si="18"/>
        <v>32</v>
      </c>
      <c r="Q78" t="str">
        <f t="shared" si="19"/>
        <v>51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51</v>
      </c>
      <c r="D79" s="39" t="str">
        <f t="shared" si="14"/>
        <v>Pomoći EU</v>
      </c>
      <c r="E79" s="44">
        <v>4221</v>
      </c>
      <c r="F79" s="39" t="str">
        <f t="shared" si="13"/>
        <v>Uredska oprema i namještaj</v>
      </c>
      <c r="G79" s="216" t="s">
        <v>4506</v>
      </c>
      <c r="H79" s="39" t="str">
        <f t="shared" si="15"/>
        <v>SAMOSTALNA DJELATNOST JAVNIH INSTITUTA – IZ EVIDENCIJSKIH PRIHODA</v>
      </c>
      <c r="I79" s="39" t="str">
        <f t="shared" si="16"/>
        <v>0150</v>
      </c>
      <c r="J79" s="74">
        <v>3000</v>
      </c>
      <c r="K79" s="74"/>
      <c r="L79" s="74"/>
      <c r="M79" s="268"/>
      <c r="N79" t="str">
        <f>IF(C79="","",'OPĆI DIO'!$C$1)</f>
        <v>3068 INSTITUT ZA TURIZAM</v>
      </c>
      <c r="O79" t="str">
        <f t="shared" si="17"/>
        <v>422</v>
      </c>
      <c r="P79" t="str">
        <f t="shared" si="18"/>
        <v>42</v>
      </c>
      <c r="Q79" t="str">
        <f t="shared" si="19"/>
        <v>51</v>
      </c>
      <c r="R79" t="str">
        <f t="shared" si="20"/>
        <v>15</v>
      </c>
      <c r="S79" t="str">
        <f t="shared" si="21"/>
        <v>4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/>
      </c>
      <c r="B80" s="39" t="str">
        <f>IF(C80="","",VLOOKUP('OPĆI DIO'!$C$1,'OPĆI DIO'!$N$4:$W$150,9,FALSE))</f>
        <v/>
      </c>
      <c r="C80" s="44"/>
      <c r="D80" s="39" t="str">
        <f t="shared" si="14"/>
        <v/>
      </c>
      <c r="E80" s="44"/>
      <c r="F80" s="39" t="str">
        <f t="shared" si="13"/>
        <v/>
      </c>
      <c r="G80" s="216"/>
      <c r="H80" s="39" t="str">
        <f t="shared" si="15"/>
        <v/>
      </c>
      <c r="I80" s="39" t="str">
        <f t="shared" si="16"/>
        <v/>
      </c>
      <c r="J80" s="74"/>
      <c r="K80" s="74"/>
      <c r="L80" s="74"/>
      <c r="M80" s="268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/>
      </c>
      <c r="B81" s="39" t="str">
        <f>IF(C81="","",VLOOKUP('OPĆI DIO'!$C$1,'OPĆI DIO'!$N$4:$W$150,9,FALSE))</f>
        <v/>
      </c>
      <c r="C81" s="44"/>
      <c r="D81" s="39" t="str">
        <f t="shared" si="14"/>
        <v/>
      </c>
      <c r="E81" s="44"/>
      <c r="F81" s="39" t="str">
        <f t="shared" si="13"/>
        <v/>
      </c>
      <c r="G81" s="216"/>
      <c r="H81" s="39" t="str">
        <f t="shared" si="15"/>
        <v/>
      </c>
      <c r="I81" s="39" t="str">
        <f t="shared" si="16"/>
        <v/>
      </c>
      <c r="J81" s="74"/>
      <c r="K81" s="74"/>
      <c r="L81" s="74"/>
      <c r="M81" s="268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/>
      </c>
      <c r="B82" s="39" t="str">
        <f>IF(C82="","",VLOOKUP('OPĆI DIO'!$C$1,'OPĆI DIO'!$N$4:$W$150,9,FALSE))</f>
        <v/>
      </c>
      <c r="C82" s="44"/>
      <c r="D82" s="39" t="str">
        <f t="shared" si="14"/>
        <v/>
      </c>
      <c r="E82" s="44"/>
      <c r="F82" s="39" t="str">
        <f t="shared" si="13"/>
        <v/>
      </c>
      <c r="G82" s="216"/>
      <c r="H82" s="39" t="str">
        <f t="shared" si="15"/>
        <v/>
      </c>
      <c r="I82" s="39" t="str">
        <f t="shared" si="16"/>
        <v/>
      </c>
      <c r="J82" s="74"/>
      <c r="K82" s="74"/>
      <c r="L82" s="74"/>
      <c r="M82" s="268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/>
      </c>
      <c r="B83" s="39" t="str">
        <f>IF(C83="","",VLOOKUP('OPĆI DIO'!$C$1,'OPĆI DIO'!$N$4:$W$150,9,FALSE))</f>
        <v/>
      </c>
      <c r="C83" s="44"/>
      <c r="D83" s="39" t="str">
        <f t="shared" si="14"/>
        <v/>
      </c>
      <c r="E83" s="44"/>
      <c r="F83" s="39" t="str">
        <f t="shared" si="13"/>
        <v/>
      </c>
      <c r="G83" s="216"/>
      <c r="H83" s="39" t="str">
        <f t="shared" si="15"/>
        <v/>
      </c>
      <c r="I83" s="39" t="str">
        <f t="shared" si="16"/>
        <v/>
      </c>
      <c r="J83" s="74"/>
      <c r="K83" s="74"/>
      <c r="L83" s="74"/>
      <c r="M83" s="268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/>
      </c>
      <c r="B84" s="39" t="str">
        <f>IF(C84="","",VLOOKUP('OPĆI DIO'!$C$1,'OPĆI DIO'!$N$4:$W$150,9,FALSE))</f>
        <v/>
      </c>
      <c r="C84" s="44"/>
      <c r="D84" s="39" t="str">
        <f t="shared" si="14"/>
        <v/>
      </c>
      <c r="E84" s="44"/>
      <c r="F84" s="39" t="str">
        <f t="shared" si="13"/>
        <v/>
      </c>
      <c r="G84" s="216"/>
      <c r="H84" s="39" t="str">
        <f t="shared" si="15"/>
        <v/>
      </c>
      <c r="I84" s="39" t="str">
        <f t="shared" si="16"/>
        <v/>
      </c>
      <c r="J84" s="74"/>
      <c r="K84" s="74"/>
      <c r="L84" s="74"/>
      <c r="M84" s="268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/>
      </c>
      <c r="B85" s="39" t="str">
        <f>IF(C85="","",VLOOKUP('OPĆI DIO'!$C$1,'OPĆI DIO'!$N$4:$W$150,9,FALSE))</f>
        <v/>
      </c>
      <c r="C85" s="44"/>
      <c r="D85" s="39" t="str">
        <f t="shared" si="14"/>
        <v/>
      </c>
      <c r="E85" s="44"/>
      <c r="F85" s="39" t="str">
        <f t="shared" si="13"/>
        <v/>
      </c>
      <c r="G85" s="216"/>
      <c r="H85" s="39" t="str">
        <f t="shared" si="15"/>
        <v/>
      </c>
      <c r="I85" s="39" t="str">
        <f t="shared" si="16"/>
        <v/>
      </c>
      <c r="J85" s="74"/>
      <c r="K85" s="74"/>
      <c r="L85" s="74"/>
      <c r="M85" s="268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/>
      </c>
      <c r="B86" s="39" t="str">
        <f>IF(C86="","",VLOOKUP('OPĆI DIO'!$C$1,'OPĆI DIO'!$N$4:$W$150,9,FALSE))</f>
        <v/>
      </c>
      <c r="C86" s="44"/>
      <c r="D86" s="39" t="str">
        <f t="shared" si="14"/>
        <v/>
      </c>
      <c r="E86" s="44"/>
      <c r="F86" s="39" t="str">
        <f t="shared" si="13"/>
        <v/>
      </c>
      <c r="G86" s="216"/>
      <c r="H86" s="39" t="str">
        <f t="shared" si="15"/>
        <v/>
      </c>
      <c r="I86" s="39" t="str">
        <f t="shared" si="16"/>
        <v/>
      </c>
      <c r="J86" s="74"/>
      <c r="K86" s="74"/>
      <c r="L86" s="74"/>
      <c r="M86" s="268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/>
      </c>
      <c r="B87" s="39" t="str">
        <f>IF(C87="","",VLOOKUP('OPĆI DIO'!$C$1,'OPĆI DIO'!$N$4:$W$150,9,FALSE))</f>
        <v/>
      </c>
      <c r="C87" s="44"/>
      <c r="D87" s="39" t="str">
        <f t="shared" si="14"/>
        <v/>
      </c>
      <c r="E87" s="44"/>
      <c r="F87" s="39" t="str">
        <f t="shared" si="13"/>
        <v/>
      </c>
      <c r="G87" s="216"/>
      <c r="H87" s="39" t="str">
        <f t="shared" si="15"/>
        <v/>
      </c>
      <c r="I87" s="39" t="str">
        <f t="shared" si="16"/>
        <v/>
      </c>
      <c r="J87" s="74"/>
      <c r="K87" s="74"/>
      <c r="L87" s="74"/>
      <c r="M87" s="268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J31" sqref="J31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6" t="s">
        <v>649</v>
      </c>
      <c r="B1" s="296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>
        <v>581</v>
      </c>
      <c r="B3" s="39" t="str">
        <f>IFERROR(VLOOKUP(A3,$V$6:$W$23,2,FALSE),"")</f>
        <v>Mehanizam za oporavak i otpornost</v>
      </c>
      <c r="C3" s="84">
        <v>3221</v>
      </c>
      <c r="D3" s="39" t="str">
        <f>IFERROR(VLOOKUP(C3,$Y$5:$AA$129,2,FALSE),"")</f>
        <v>Uredski materijal i ostali materijalni rashodi</v>
      </c>
      <c r="E3" s="75" t="s">
        <v>6591</v>
      </c>
      <c r="F3" s="39" t="str">
        <f>IFERROR(VLOOKUP(E3,$AE$6:$AF$1763,2,FALSE),"")</f>
        <v>Programski ugovori instituti</v>
      </c>
      <c r="G3" s="39" t="str">
        <f>IFERROR(VLOOKUP(E3,$AE$6:$AH$1763,4,FALSE),"")</f>
        <v>0150</v>
      </c>
      <c r="H3" s="74">
        <v>20142</v>
      </c>
      <c r="I3" s="74">
        <v>16963</v>
      </c>
      <c r="J3" s="74">
        <v>13380</v>
      </c>
      <c r="K3" s="84"/>
      <c r="L3" s="83">
        <v>45292</v>
      </c>
      <c r="M3" s="83">
        <v>46752</v>
      </c>
      <c r="N3" s="135" t="s">
        <v>6640</v>
      </c>
      <c r="O3" s="135" t="s">
        <v>6645</v>
      </c>
      <c r="P3" s="43"/>
      <c r="Q3" t="str">
        <f>IF(C3="","",'OPĆI DIO'!$C$1)</f>
        <v>3068 INSTITUT ZA TURIZAM</v>
      </c>
      <c r="R3" t="str">
        <f>LEFT(C3,3)</f>
        <v>322</v>
      </c>
      <c r="S3" t="str">
        <f>LEFT(C3,2)</f>
        <v>32</v>
      </c>
      <c r="T3" t="str">
        <f>IF(U3="5",0,MID(G3,2,2))</f>
        <v>15</v>
      </c>
      <c r="U3" t="str">
        <f>LEFT(C3,1)</f>
        <v>3</v>
      </c>
    </row>
    <row r="4" spans="1:34">
      <c r="A4" s="218">
        <v>581</v>
      </c>
      <c r="B4" s="39" t="str">
        <f t="shared" ref="B4:B67" si="0">IFERROR(VLOOKUP(A4,$V$6:$W$23,2,FALSE),"")</f>
        <v>Mehanizam za oporavak i otpornost</v>
      </c>
      <c r="C4" s="84">
        <v>3213</v>
      </c>
      <c r="D4" s="39" t="str">
        <f t="shared" ref="D4:D67" si="1">IFERROR(VLOOKUP(C4,$Y$5:$AA$129,2,FALSE),"")</f>
        <v>Stručno usavršavanje zaposlenika</v>
      </c>
      <c r="E4" s="75" t="s">
        <v>6591</v>
      </c>
      <c r="F4" s="39" t="str">
        <f t="shared" ref="F4:F67" si="2">IFERROR(VLOOKUP(E4,$AE$6:$AF$1763,2,FALSE),"")</f>
        <v>Programski ugovori instituti</v>
      </c>
      <c r="G4" s="39" t="str">
        <f t="shared" ref="G4:G67" si="3">IFERROR(VLOOKUP(E4,$AE$6:$AH$1763,4,FALSE),"")</f>
        <v>0150</v>
      </c>
      <c r="H4" s="74">
        <v>8283</v>
      </c>
      <c r="I4" s="74">
        <v>9737</v>
      </c>
      <c r="J4" s="74">
        <v>8150</v>
      </c>
      <c r="K4" s="84"/>
      <c r="L4" s="83"/>
      <c r="M4" s="83"/>
      <c r="N4" s="135"/>
      <c r="O4" s="135"/>
      <c r="P4" s="43"/>
      <c r="Q4" t="str">
        <f>IF(C4="","",'OPĆI DIO'!$C$1)</f>
        <v>3068 INSTITUT ZA TURIZAM</v>
      </c>
      <c r="R4" t="str">
        <f t="shared" ref="R4:R67" si="4">LEFT(C4,3)</f>
        <v>321</v>
      </c>
      <c r="S4" t="str">
        <f t="shared" ref="S4:S67" si="5">LEFT(C4,2)</f>
        <v>32</v>
      </c>
      <c r="T4" t="str">
        <f t="shared" ref="T4:T67" si="6">IF(U4="5",0,MID(G4,2,2))</f>
        <v>15</v>
      </c>
      <c r="U4" t="str">
        <f t="shared" ref="U4:U67" si="7">LEFT(C4,1)</f>
        <v>3</v>
      </c>
      <c r="Y4" s="40"/>
      <c r="Z4" s="40"/>
    </row>
    <row r="5" spans="1:34">
      <c r="A5" s="218">
        <v>581</v>
      </c>
      <c r="B5" s="39" t="str">
        <f t="shared" si="0"/>
        <v>Mehanizam za oporavak i otpornost</v>
      </c>
      <c r="C5" s="84">
        <v>3221</v>
      </c>
      <c r="D5" s="39" t="str">
        <f t="shared" si="1"/>
        <v>Uredski materijal i ostali materijalni rashodi</v>
      </c>
      <c r="E5" s="75" t="s">
        <v>6591</v>
      </c>
      <c r="F5" s="39" t="str">
        <f t="shared" si="2"/>
        <v>Programski ugovori instituti</v>
      </c>
      <c r="G5" s="39" t="str">
        <f t="shared" si="3"/>
        <v>0150</v>
      </c>
      <c r="H5" s="74">
        <v>300</v>
      </c>
      <c r="I5" s="74">
        <v>1000</v>
      </c>
      <c r="J5" s="74"/>
      <c r="K5" s="84"/>
      <c r="L5" s="83"/>
      <c r="M5" s="83"/>
      <c r="N5" s="135"/>
      <c r="O5" s="135"/>
      <c r="P5" s="43"/>
      <c r="Q5" t="str">
        <f>IF(C5="","",'OPĆI DIO'!$C$1)</f>
        <v>3068 INSTITUT ZA TURIZAM</v>
      </c>
      <c r="R5" t="str">
        <f t="shared" si="4"/>
        <v>322</v>
      </c>
      <c r="S5" t="str">
        <f t="shared" si="5"/>
        <v>32</v>
      </c>
      <c r="T5" t="str">
        <f t="shared" si="6"/>
        <v>15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>
        <v>581</v>
      </c>
      <c r="B6" s="39" t="str">
        <f t="shared" si="0"/>
        <v>Mehanizam za oporavak i otpornost</v>
      </c>
      <c r="C6" s="84">
        <v>3224</v>
      </c>
      <c r="D6" s="39" t="str">
        <f t="shared" si="1"/>
        <v>Materijal i dijelovi za tekuće i investicijsko održavanje</v>
      </c>
      <c r="E6" s="75" t="s">
        <v>6591</v>
      </c>
      <c r="F6" s="39" t="str">
        <f t="shared" si="2"/>
        <v>Programski ugovori instituti</v>
      </c>
      <c r="G6" s="39" t="str">
        <f t="shared" si="3"/>
        <v>0150</v>
      </c>
      <c r="H6" s="74">
        <v>200</v>
      </c>
      <c r="I6" s="74"/>
      <c r="J6" s="74"/>
      <c r="K6" s="84"/>
      <c r="L6" s="83"/>
      <c r="M6" s="83"/>
      <c r="N6" s="135"/>
      <c r="O6" s="135"/>
      <c r="P6" s="43"/>
      <c r="Q6" t="str">
        <f>IF(C6="","",'OPĆI DIO'!$C$1)</f>
        <v>3068 INSTITUT ZA TURIZAM</v>
      </c>
      <c r="R6" t="str">
        <f t="shared" si="4"/>
        <v>322</v>
      </c>
      <c r="S6" t="str">
        <f t="shared" si="5"/>
        <v>32</v>
      </c>
      <c r="T6" t="str">
        <f t="shared" si="6"/>
        <v>15</v>
      </c>
      <c r="U6" t="str">
        <f t="shared" si="7"/>
        <v>3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>
        <v>581</v>
      </c>
      <c r="B7" s="39" t="str">
        <f t="shared" si="0"/>
        <v>Mehanizam za oporavak i otpornost</v>
      </c>
      <c r="C7" s="84">
        <v>3237</v>
      </c>
      <c r="D7" s="39" t="str">
        <f t="shared" si="1"/>
        <v>Intelektualne i osobne usluge</v>
      </c>
      <c r="E7" s="75" t="s">
        <v>6591</v>
      </c>
      <c r="F7" s="39" t="str">
        <f t="shared" si="2"/>
        <v>Programski ugovori instituti</v>
      </c>
      <c r="G7" s="39" t="str">
        <f t="shared" si="3"/>
        <v>0150</v>
      </c>
      <c r="H7" s="74">
        <v>30725</v>
      </c>
      <c r="I7" s="74">
        <v>26250</v>
      </c>
      <c r="J7" s="74">
        <v>22950</v>
      </c>
      <c r="K7" s="84"/>
      <c r="L7" s="83"/>
      <c r="M7" s="83"/>
      <c r="N7" s="135"/>
      <c r="O7" s="135"/>
      <c r="P7" s="43"/>
      <c r="Q7" t="str">
        <f>IF(C7="","",'OPĆI DIO'!$C$1)</f>
        <v>3068 INSTITUT ZA TURIZAM</v>
      </c>
      <c r="R7" t="str">
        <f t="shared" si="4"/>
        <v>323</v>
      </c>
      <c r="S7" t="str">
        <f t="shared" si="5"/>
        <v>32</v>
      </c>
      <c r="T7" t="str">
        <f t="shared" si="6"/>
        <v>15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>
        <v>581</v>
      </c>
      <c r="B8" s="39" t="str">
        <f t="shared" si="0"/>
        <v>Mehanizam za oporavak i otpornost</v>
      </c>
      <c r="C8" s="84">
        <v>3239</v>
      </c>
      <c r="D8" s="39" t="str">
        <f t="shared" si="1"/>
        <v>Ostale usluge</v>
      </c>
      <c r="E8" s="75" t="s">
        <v>6591</v>
      </c>
      <c r="F8" s="39" t="str">
        <f t="shared" si="2"/>
        <v>Programski ugovori instituti</v>
      </c>
      <c r="G8" s="39" t="str">
        <f t="shared" si="3"/>
        <v>0150</v>
      </c>
      <c r="H8" s="74">
        <v>6800</v>
      </c>
      <c r="I8" s="74">
        <v>8600</v>
      </c>
      <c r="J8" s="74">
        <v>12670</v>
      </c>
      <c r="K8" s="84"/>
      <c r="L8" s="83"/>
      <c r="M8" s="83"/>
      <c r="N8" s="135"/>
      <c r="O8" s="135"/>
      <c r="P8" s="43"/>
      <c r="Q8" t="str">
        <f>IF(C8="","",'OPĆI DIO'!$C$1)</f>
        <v>3068 INSTITUT ZA TURIZAM</v>
      </c>
      <c r="R8" t="str">
        <f t="shared" si="4"/>
        <v>323</v>
      </c>
      <c r="S8" t="str">
        <f t="shared" si="5"/>
        <v>32</v>
      </c>
      <c r="T8" t="str">
        <f t="shared" si="6"/>
        <v>15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>
        <v>581</v>
      </c>
      <c r="B9" s="39" t="str">
        <f t="shared" si="0"/>
        <v>Mehanizam za oporavak i otpornost</v>
      </c>
      <c r="C9" s="84">
        <v>3293</v>
      </c>
      <c r="D9" s="39" t="str">
        <f t="shared" si="1"/>
        <v>Reprezentacija</v>
      </c>
      <c r="E9" s="75" t="s">
        <v>6591</v>
      </c>
      <c r="F9" s="39" t="str">
        <f t="shared" si="2"/>
        <v>Programski ugovori instituti</v>
      </c>
      <c r="G9" s="39" t="str">
        <f t="shared" si="3"/>
        <v>0150</v>
      </c>
      <c r="H9" s="74">
        <v>700</v>
      </c>
      <c r="I9" s="74">
        <v>1300</v>
      </c>
      <c r="J9" s="74">
        <v>4100</v>
      </c>
      <c r="K9" s="84"/>
      <c r="L9" s="83"/>
      <c r="M9" s="83"/>
      <c r="N9" s="135"/>
      <c r="O9" s="135"/>
      <c r="P9" s="43"/>
      <c r="Q9" t="str">
        <f>IF(C9="","",'OPĆI DIO'!$C$1)</f>
        <v>3068 INSTITUT ZA TURIZAM</v>
      </c>
      <c r="R9" t="str">
        <f t="shared" si="4"/>
        <v>329</v>
      </c>
      <c r="S9" t="str">
        <f t="shared" si="5"/>
        <v>32</v>
      </c>
      <c r="T9" t="str">
        <f t="shared" si="6"/>
        <v>15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>
        <v>581</v>
      </c>
      <c r="B10" s="39" t="str">
        <f t="shared" si="0"/>
        <v>Mehanizam za oporavak i otpornost</v>
      </c>
      <c r="C10" s="84">
        <v>4221</v>
      </c>
      <c r="D10" s="39" t="str">
        <f t="shared" si="1"/>
        <v>Uredska oprema i namještaj</v>
      </c>
      <c r="E10" s="75" t="s">
        <v>6591</v>
      </c>
      <c r="F10" s="39" t="str">
        <f t="shared" si="2"/>
        <v>Programski ugovori instituti</v>
      </c>
      <c r="G10" s="39" t="str">
        <f t="shared" si="3"/>
        <v>0150</v>
      </c>
      <c r="H10" s="74">
        <v>4300</v>
      </c>
      <c r="I10" s="74">
        <v>5200</v>
      </c>
      <c r="J10" s="74">
        <v>4000</v>
      </c>
      <c r="K10" s="84"/>
      <c r="L10" s="83"/>
      <c r="M10" s="83"/>
      <c r="N10" s="135"/>
      <c r="O10" s="135"/>
      <c r="P10" s="43"/>
      <c r="Q10" t="str">
        <f>IF(C10="","",'OPĆI DIO'!$C$1)</f>
        <v>3068 INSTITUT ZA TURIZAM</v>
      </c>
      <c r="R10" t="str">
        <f t="shared" si="4"/>
        <v>422</v>
      </c>
      <c r="S10" t="str">
        <f t="shared" si="5"/>
        <v>42</v>
      </c>
      <c r="T10" t="str">
        <f t="shared" si="6"/>
        <v>15</v>
      </c>
      <c r="U10" t="str">
        <f t="shared" si="7"/>
        <v>4</v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>
        <v>581</v>
      </c>
      <c r="B11" s="39" t="str">
        <f t="shared" si="0"/>
        <v>Mehanizam za oporavak i otpornost</v>
      </c>
      <c r="C11" s="84">
        <v>4262</v>
      </c>
      <c r="D11" s="39" t="str">
        <f t="shared" si="1"/>
        <v>Ulaganja u računalne programe</v>
      </c>
      <c r="E11" s="75" t="s">
        <v>6591</v>
      </c>
      <c r="F11" s="39" t="str">
        <f t="shared" si="2"/>
        <v>Programski ugovori instituti</v>
      </c>
      <c r="G11" s="39" t="str">
        <f t="shared" si="3"/>
        <v>0150</v>
      </c>
      <c r="H11" s="74">
        <v>3000</v>
      </c>
      <c r="I11" s="74">
        <v>4000</v>
      </c>
      <c r="J11" s="74"/>
      <c r="K11" s="84"/>
      <c r="L11" s="83"/>
      <c r="M11" s="83"/>
      <c r="N11" s="135"/>
      <c r="O11" s="135"/>
      <c r="P11" s="43"/>
      <c r="Q11" t="str">
        <f>IF(C11="","",'OPĆI DIO'!$C$1)</f>
        <v>3068 INSTITUT ZA TURIZAM</v>
      </c>
      <c r="R11" t="str">
        <f t="shared" si="4"/>
        <v>426</v>
      </c>
      <c r="S11" t="str">
        <f t="shared" si="5"/>
        <v>42</v>
      </c>
      <c r="T11" t="str">
        <f t="shared" si="6"/>
        <v>15</v>
      </c>
      <c r="U11" t="str">
        <f t="shared" si="7"/>
        <v>4</v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>
        <v>581</v>
      </c>
      <c r="B12" s="39" t="str">
        <f t="shared" si="0"/>
        <v>Mehanizam za oporavak i otpornost</v>
      </c>
      <c r="C12" s="84">
        <v>3235</v>
      </c>
      <c r="D12" s="39" t="str">
        <f t="shared" si="1"/>
        <v>Zakupnine i najamnine</v>
      </c>
      <c r="E12" s="75" t="s">
        <v>6591</v>
      </c>
      <c r="F12" s="39" t="str">
        <f t="shared" si="2"/>
        <v>Programski ugovori instituti</v>
      </c>
      <c r="G12" s="39" t="str">
        <f t="shared" si="3"/>
        <v>0150</v>
      </c>
      <c r="H12" s="74"/>
      <c r="I12" s="74">
        <v>1400</v>
      </c>
      <c r="J12" s="74">
        <v>8200</v>
      </c>
      <c r="K12" s="84"/>
      <c r="L12" s="83"/>
      <c r="M12" s="83"/>
      <c r="N12" s="135"/>
      <c r="O12" s="135"/>
      <c r="P12" s="43"/>
      <c r="Q12" t="str">
        <f>IF(C12="","",'OPĆI DIO'!$C$1)</f>
        <v>3068 INSTITUT ZA TURIZAM</v>
      </c>
      <c r="R12" t="str">
        <f t="shared" si="4"/>
        <v>323</v>
      </c>
      <c r="S12" t="str">
        <f t="shared" si="5"/>
        <v>32</v>
      </c>
      <c r="T12" t="str">
        <f t="shared" si="6"/>
        <v>15</v>
      </c>
      <c r="U12" t="str">
        <f t="shared" si="7"/>
        <v>3</v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>
        <v>581</v>
      </c>
      <c r="B13" s="39" t="str">
        <f t="shared" si="0"/>
        <v>Mehanizam za oporavak i otpornost</v>
      </c>
      <c r="C13" s="84">
        <v>3238</v>
      </c>
      <c r="D13" s="39" t="str">
        <f t="shared" si="1"/>
        <v>Računalne usluge</v>
      </c>
      <c r="E13" s="75" t="s">
        <v>6591</v>
      </c>
      <c r="F13" s="39" t="str">
        <f t="shared" si="2"/>
        <v>Programski ugovori instituti</v>
      </c>
      <c r="G13" s="39" t="str">
        <f t="shared" si="3"/>
        <v>0150</v>
      </c>
      <c r="H13" s="74"/>
      <c r="I13" s="74"/>
      <c r="J13" s="74">
        <v>300</v>
      </c>
      <c r="K13" s="84"/>
      <c r="L13" s="83"/>
      <c r="M13" s="83"/>
      <c r="N13" s="135"/>
      <c r="O13" s="135"/>
      <c r="P13" s="43"/>
      <c r="Q13" t="str">
        <f>IF(C13="","",'OPĆI DIO'!$C$1)</f>
        <v>3068 INSTITUT ZA TURIZAM</v>
      </c>
      <c r="R13" t="str">
        <f t="shared" si="4"/>
        <v>323</v>
      </c>
      <c r="S13" t="str">
        <f t="shared" si="5"/>
        <v>32</v>
      </c>
      <c r="T13" t="str">
        <f t="shared" si="6"/>
        <v>15</v>
      </c>
      <c r="U13" t="str">
        <f t="shared" si="7"/>
        <v>3</v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>
        <v>581</v>
      </c>
      <c r="B14" s="39" t="str">
        <f t="shared" si="0"/>
        <v>Mehanizam za oporavak i otpornost</v>
      </c>
      <c r="C14" s="84">
        <v>4241</v>
      </c>
      <c r="D14" s="39" t="str">
        <f t="shared" si="1"/>
        <v>Knjige</v>
      </c>
      <c r="E14" s="75" t="s">
        <v>6591</v>
      </c>
      <c r="F14" s="39" t="str">
        <f t="shared" si="2"/>
        <v>Programski ugovori instituti</v>
      </c>
      <c r="G14" s="39" t="str">
        <f t="shared" si="3"/>
        <v>0150</v>
      </c>
      <c r="H14" s="74"/>
      <c r="I14" s="74"/>
      <c r="J14" s="74">
        <v>700</v>
      </c>
      <c r="K14" s="84"/>
      <c r="L14" s="83"/>
      <c r="M14" s="83"/>
      <c r="N14" s="135"/>
      <c r="O14" s="135"/>
      <c r="P14" s="43"/>
      <c r="Q14" t="str">
        <f>IF(C14="","",'OPĆI DIO'!$C$1)</f>
        <v>3068 INSTITUT ZA TURIZAM</v>
      </c>
      <c r="R14" t="str">
        <f t="shared" si="4"/>
        <v>424</v>
      </c>
      <c r="S14" t="str">
        <f t="shared" si="5"/>
        <v>42</v>
      </c>
      <c r="T14" t="str">
        <f t="shared" si="6"/>
        <v>15</v>
      </c>
      <c r="U14" t="str">
        <f t="shared" si="7"/>
        <v>4</v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>
        <v>51</v>
      </c>
      <c r="B15" s="39" t="str">
        <f t="shared" si="0"/>
        <v>Pomoći EU</v>
      </c>
      <c r="C15" s="84">
        <v>3111</v>
      </c>
      <c r="D15" s="39" t="str">
        <f t="shared" si="1"/>
        <v>Plaće za redovan rad</v>
      </c>
      <c r="E15" s="75" t="s">
        <v>682</v>
      </c>
      <c r="F15" s="39" t="str">
        <f t="shared" si="2"/>
        <v>NOVI PODPROJEKT</v>
      </c>
      <c r="G15" s="39" t="str">
        <f t="shared" si="3"/>
        <v>NOVI PODPROJEKT</v>
      </c>
      <c r="H15" s="74">
        <v>63500</v>
      </c>
      <c r="I15" s="74">
        <v>46649</v>
      </c>
      <c r="J15" s="74"/>
      <c r="K15" s="84" t="s">
        <v>6638</v>
      </c>
      <c r="L15" s="83">
        <v>45292</v>
      </c>
      <c r="M15" s="83">
        <v>46295</v>
      </c>
      <c r="N15" s="135" t="s">
        <v>6641</v>
      </c>
      <c r="O15" s="135" t="s">
        <v>6643</v>
      </c>
      <c r="P15" s="43"/>
      <c r="Q15" t="str">
        <f>IF(C15="","",'OPĆI DIO'!$C$1)</f>
        <v>3068 INSTITUT ZA TURIZAM</v>
      </c>
      <c r="R15" t="str">
        <f t="shared" si="4"/>
        <v>311</v>
      </c>
      <c r="S15" t="str">
        <f t="shared" si="5"/>
        <v>31</v>
      </c>
      <c r="T15" t="str">
        <f t="shared" si="6"/>
        <v>OV</v>
      </c>
      <c r="U15" t="str">
        <f t="shared" si="7"/>
        <v>3</v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>
        <v>51</v>
      </c>
      <c r="B16" s="39" t="str">
        <f t="shared" si="0"/>
        <v>Pomoći EU</v>
      </c>
      <c r="C16" s="84">
        <v>3121</v>
      </c>
      <c r="D16" s="39" t="str">
        <f t="shared" si="1"/>
        <v>Ostali rashodi za zaposlene</v>
      </c>
      <c r="E16" s="75" t="s">
        <v>682</v>
      </c>
      <c r="F16" s="39" t="str">
        <f t="shared" si="2"/>
        <v>NOVI PODPROJEKT</v>
      </c>
      <c r="G16" s="39" t="str">
        <f t="shared" si="3"/>
        <v>NOVI PODPROJEKT</v>
      </c>
      <c r="H16" s="74">
        <v>1200</v>
      </c>
      <c r="I16" s="74">
        <v>1200</v>
      </c>
      <c r="J16" s="74"/>
      <c r="K16" s="84"/>
      <c r="L16" s="83"/>
      <c r="M16" s="83"/>
      <c r="N16" s="135"/>
      <c r="O16" s="135"/>
      <c r="P16" s="43"/>
      <c r="Q16" t="str">
        <f>IF(C16="","",'OPĆI DIO'!$C$1)</f>
        <v>3068 INSTITUT ZA TURIZAM</v>
      </c>
      <c r="R16" t="str">
        <f t="shared" si="4"/>
        <v>312</v>
      </c>
      <c r="S16" t="str">
        <f t="shared" si="5"/>
        <v>31</v>
      </c>
      <c r="T16" t="str">
        <f t="shared" si="6"/>
        <v>OV</v>
      </c>
      <c r="U16" t="str">
        <f t="shared" si="7"/>
        <v>3</v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>
        <v>51</v>
      </c>
      <c r="B17" s="39" t="str">
        <f t="shared" si="0"/>
        <v>Pomoći EU</v>
      </c>
      <c r="C17" s="84">
        <v>3132</v>
      </c>
      <c r="D17" s="39" t="str">
        <f t="shared" si="1"/>
        <v>Doprinosi za obvezno zdravstveno osiguranje</v>
      </c>
      <c r="E17" s="75" t="s">
        <v>682</v>
      </c>
      <c r="F17" s="39" t="str">
        <f t="shared" si="2"/>
        <v>NOVI PODPROJEKT</v>
      </c>
      <c r="G17" s="39" t="str">
        <f t="shared" si="3"/>
        <v>NOVI PODPROJEKT</v>
      </c>
      <c r="H17" s="74">
        <v>10477</v>
      </c>
      <c r="I17" s="74">
        <v>7701</v>
      </c>
      <c r="J17" s="74"/>
      <c r="K17" s="84"/>
      <c r="L17" s="83"/>
      <c r="M17" s="83"/>
      <c r="N17" s="135"/>
      <c r="O17" s="135"/>
      <c r="P17" s="43"/>
      <c r="Q17" t="str">
        <f>IF(C17="","",'OPĆI DIO'!$C$1)</f>
        <v>3068 INSTITUT ZA TURIZAM</v>
      </c>
      <c r="R17" t="str">
        <f t="shared" si="4"/>
        <v>313</v>
      </c>
      <c r="S17" t="str">
        <f t="shared" si="5"/>
        <v>31</v>
      </c>
      <c r="T17" t="str">
        <f t="shared" si="6"/>
        <v>OV</v>
      </c>
      <c r="U17" t="str">
        <f t="shared" si="7"/>
        <v>3</v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>
        <v>51</v>
      </c>
      <c r="B18" s="39" t="str">
        <f t="shared" si="0"/>
        <v>Pomoći EU</v>
      </c>
      <c r="C18" s="84">
        <v>3211</v>
      </c>
      <c r="D18" s="39" t="str">
        <f t="shared" si="1"/>
        <v>Službena putovanja</v>
      </c>
      <c r="E18" s="75" t="s">
        <v>682</v>
      </c>
      <c r="F18" s="39" t="str">
        <f t="shared" si="2"/>
        <v>NOVI PODPROJEKT</v>
      </c>
      <c r="G18" s="39" t="str">
        <f t="shared" si="3"/>
        <v>NOVI PODPROJEKT</v>
      </c>
      <c r="H18" s="74">
        <v>1643</v>
      </c>
      <c r="I18" s="74">
        <v>0</v>
      </c>
      <c r="J18" s="74"/>
      <c r="K18" s="84"/>
      <c r="L18" s="83"/>
      <c r="M18" s="83"/>
      <c r="N18" s="135"/>
      <c r="O18" s="135"/>
      <c r="P18" s="43"/>
      <c r="Q18" t="str">
        <f>IF(C18="","",'OPĆI DIO'!$C$1)</f>
        <v>3068 INSTITUT ZA TURIZAM</v>
      </c>
      <c r="R18" t="str">
        <f t="shared" si="4"/>
        <v>321</v>
      </c>
      <c r="S18" t="str">
        <f t="shared" si="5"/>
        <v>32</v>
      </c>
      <c r="T18" t="str">
        <f t="shared" si="6"/>
        <v>OV</v>
      </c>
      <c r="U18" t="str">
        <f t="shared" si="7"/>
        <v>3</v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>
        <v>51</v>
      </c>
      <c r="B19" s="39" t="str">
        <f t="shared" si="0"/>
        <v>Pomoći EU</v>
      </c>
      <c r="C19" s="84">
        <v>3212</v>
      </c>
      <c r="D19" s="39" t="str">
        <f t="shared" si="1"/>
        <v>Naknade za prijevoz, za rad na terenu i odvojeni život</v>
      </c>
      <c r="E19" s="75" t="s">
        <v>682</v>
      </c>
      <c r="F19" s="39" t="str">
        <f t="shared" si="2"/>
        <v>NOVI PODPROJEKT</v>
      </c>
      <c r="G19" s="39" t="str">
        <f t="shared" si="3"/>
        <v>NOVI PODPROJEKT</v>
      </c>
      <c r="H19" s="74">
        <v>480</v>
      </c>
      <c r="I19" s="74">
        <v>180</v>
      </c>
      <c r="J19" s="74"/>
      <c r="K19" s="84"/>
      <c r="L19" s="83"/>
      <c r="M19" s="83"/>
      <c r="N19" s="135"/>
      <c r="O19" s="135"/>
      <c r="P19" s="43"/>
      <c r="Q19" t="str">
        <f>IF(C19="","",'OPĆI DIO'!$C$1)</f>
        <v>3068 INSTITUT ZA TURIZAM</v>
      </c>
      <c r="R19" t="str">
        <f t="shared" si="4"/>
        <v>321</v>
      </c>
      <c r="S19" t="str">
        <f t="shared" si="5"/>
        <v>32</v>
      </c>
      <c r="T19" t="str">
        <f t="shared" si="6"/>
        <v>OV</v>
      </c>
      <c r="U19" t="str">
        <f t="shared" si="7"/>
        <v>3</v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>
        <v>51</v>
      </c>
      <c r="B20" s="39" t="str">
        <f t="shared" si="0"/>
        <v>Pomoći EU</v>
      </c>
      <c r="C20" s="84">
        <v>3237</v>
      </c>
      <c r="D20" s="39" t="str">
        <f t="shared" si="1"/>
        <v>Intelektualne i osobne usluge</v>
      </c>
      <c r="E20" s="75" t="s">
        <v>682</v>
      </c>
      <c r="F20" s="39" t="str">
        <f t="shared" si="2"/>
        <v>NOVI PODPROJEKT</v>
      </c>
      <c r="G20" s="39" t="str">
        <f t="shared" si="3"/>
        <v>NOVI PODPROJEKT</v>
      </c>
      <c r="H20" s="74">
        <v>13000</v>
      </c>
      <c r="I20" s="74">
        <v>20000</v>
      </c>
      <c r="J20" s="74"/>
      <c r="K20" s="84"/>
      <c r="L20" s="83"/>
      <c r="M20" s="83"/>
      <c r="N20" s="135"/>
      <c r="O20" s="135"/>
      <c r="P20" s="43"/>
      <c r="Q20" t="str">
        <f>IF(C20="","",'OPĆI DIO'!$C$1)</f>
        <v>3068 INSTITUT ZA TURIZAM</v>
      </c>
      <c r="R20" t="str">
        <f t="shared" si="4"/>
        <v>323</v>
      </c>
      <c r="S20" t="str">
        <f t="shared" si="5"/>
        <v>32</v>
      </c>
      <c r="T20" t="str">
        <f t="shared" si="6"/>
        <v>OV</v>
      </c>
      <c r="U20" t="str">
        <f t="shared" si="7"/>
        <v>3</v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>
        <v>51</v>
      </c>
      <c r="B21" s="39" t="str">
        <f t="shared" si="0"/>
        <v>Pomoći EU</v>
      </c>
      <c r="C21" s="84">
        <v>3239</v>
      </c>
      <c r="D21" s="39" t="str">
        <f t="shared" si="1"/>
        <v>Ostale usluge</v>
      </c>
      <c r="E21" s="75" t="s">
        <v>682</v>
      </c>
      <c r="F21" s="39" t="str">
        <f t="shared" si="2"/>
        <v>NOVI PODPROJEKT</v>
      </c>
      <c r="G21" s="39" t="str">
        <f t="shared" si="3"/>
        <v>NOVI PODPROJEKT</v>
      </c>
      <c r="H21" s="74">
        <v>0</v>
      </c>
      <c r="I21" s="74">
        <v>1880</v>
      </c>
      <c r="J21" s="74"/>
      <c r="K21" s="84"/>
      <c r="L21" s="83"/>
      <c r="M21" s="83"/>
      <c r="N21" s="135"/>
      <c r="O21" s="135"/>
      <c r="P21" s="43"/>
      <c r="Q21" t="str">
        <f>IF(C21="","",'OPĆI DIO'!$C$1)</f>
        <v>3068 INSTITUT ZA TURIZAM</v>
      </c>
      <c r="R21" t="str">
        <f t="shared" si="4"/>
        <v>323</v>
      </c>
      <c r="S21" t="str">
        <f t="shared" si="5"/>
        <v>32</v>
      </c>
      <c r="T21" t="str">
        <f t="shared" si="6"/>
        <v>OV</v>
      </c>
      <c r="U21" t="str">
        <f t="shared" si="7"/>
        <v>3</v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>
        <v>51</v>
      </c>
      <c r="B22" s="39" t="str">
        <f t="shared" si="0"/>
        <v>Pomoći EU</v>
      </c>
      <c r="C22" s="84">
        <v>3211</v>
      </c>
      <c r="D22" s="39" t="str">
        <f t="shared" si="1"/>
        <v>Službena putovanja</v>
      </c>
      <c r="E22" s="75" t="s">
        <v>682</v>
      </c>
      <c r="F22" s="39" t="str">
        <f t="shared" si="2"/>
        <v>NOVI PODPROJEKT</v>
      </c>
      <c r="G22" s="39" t="str">
        <f t="shared" si="3"/>
        <v>NOVI PODPROJEKT</v>
      </c>
      <c r="H22" s="74">
        <v>7104</v>
      </c>
      <c r="I22" s="74">
        <v>7104</v>
      </c>
      <c r="J22" s="74">
        <v>7104</v>
      </c>
      <c r="K22" s="84" t="s">
        <v>6639</v>
      </c>
      <c r="L22" s="83">
        <v>45383</v>
      </c>
      <c r="M22" s="83">
        <v>46477</v>
      </c>
      <c r="N22" s="135" t="s">
        <v>6642</v>
      </c>
      <c r="O22" s="135" t="s">
        <v>6644</v>
      </c>
      <c r="P22" s="43"/>
      <c r="Q22" t="str">
        <f>IF(C22="","",'OPĆI DIO'!$C$1)</f>
        <v>3068 INSTITUT ZA TURIZAM</v>
      </c>
      <c r="R22" t="str">
        <f t="shared" si="4"/>
        <v>321</v>
      </c>
      <c r="S22" t="str">
        <f t="shared" si="5"/>
        <v>32</v>
      </c>
      <c r="T22" t="str">
        <f t="shared" si="6"/>
        <v>OV</v>
      </c>
      <c r="U22" t="str">
        <f t="shared" si="7"/>
        <v>3</v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>
        <v>51</v>
      </c>
      <c r="B23" s="39" t="str">
        <f t="shared" si="0"/>
        <v>Pomoći EU</v>
      </c>
      <c r="C23" s="84">
        <v>3221</v>
      </c>
      <c r="D23" s="39" t="str">
        <f t="shared" si="1"/>
        <v>Uredski materijal i ostali materijalni rashodi</v>
      </c>
      <c r="E23" s="75" t="s">
        <v>682</v>
      </c>
      <c r="F23" s="39" t="str">
        <f t="shared" si="2"/>
        <v>NOVI PODPROJEKT</v>
      </c>
      <c r="G23" s="39" t="str">
        <f t="shared" si="3"/>
        <v>NOVI PODPROJEKT</v>
      </c>
      <c r="H23" s="74">
        <v>1000</v>
      </c>
      <c r="I23" s="74">
        <v>1000</v>
      </c>
      <c r="J23" s="74">
        <v>1000</v>
      </c>
      <c r="K23" s="84"/>
      <c r="L23" s="83"/>
      <c r="M23" s="83"/>
      <c r="N23" s="135"/>
      <c r="O23" s="135"/>
      <c r="P23" s="43"/>
      <c r="Q23" t="str">
        <f>IF(C23="","",'OPĆI DIO'!$C$1)</f>
        <v>3068 INSTITUT ZA TURIZAM</v>
      </c>
      <c r="R23" t="str">
        <f t="shared" si="4"/>
        <v>322</v>
      </c>
      <c r="S23" t="str">
        <f t="shared" si="5"/>
        <v>32</v>
      </c>
      <c r="T23" t="str">
        <f t="shared" si="6"/>
        <v>OV</v>
      </c>
      <c r="U23" t="str">
        <f t="shared" si="7"/>
        <v>3</v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>
        <v>51</v>
      </c>
      <c r="B24" s="39" t="str">
        <f t="shared" si="0"/>
        <v>Pomoći EU</v>
      </c>
      <c r="C24" s="84">
        <v>3232</v>
      </c>
      <c r="D24" s="39" t="str">
        <f t="shared" si="1"/>
        <v>Usluge tekućeg i investicijskog održavanja</v>
      </c>
      <c r="E24" s="75" t="s">
        <v>682</v>
      </c>
      <c r="F24" s="39" t="str">
        <f t="shared" si="2"/>
        <v>NOVI PODPROJEKT</v>
      </c>
      <c r="G24" s="39" t="str">
        <f t="shared" si="3"/>
        <v>NOVI PODPROJEKT</v>
      </c>
      <c r="H24" s="74">
        <v>500</v>
      </c>
      <c r="I24" s="74">
        <v>500</v>
      </c>
      <c r="J24" s="74">
        <v>500</v>
      </c>
      <c r="K24" s="84"/>
      <c r="L24" s="83"/>
      <c r="M24" s="83"/>
      <c r="N24" s="135"/>
      <c r="O24" s="135"/>
      <c r="P24" s="43"/>
      <c r="Q24" t="str">
        <f>IF(C24="","",'OPĆI DIO'!$C$1)</f>
        <v>3068 INSTITUT ZA TURIZAM</v>
      </c>
      <c r="R24" t="str">
        <f t="shared" si="4"/>
        <v>323</v>
      </c>
      <c r="S24" t="str">
        <f t="shared" si="5"/>
        <v>32</v>
      </c>
      <c r="T24" t="str">
        <f t="shared" si="6"/>
        <v>OV</v>
      </c>
      <c r="U24" t="str">
        <f t="shared" si="7"/>
        <v>3</v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>
        <v>51</v>
      </c>
      <c r="B25" s="39" t="str">
        <f t="shared" si="0"/>
        <v>Pomoći EU</v>
      </c>
      <c r="C25" s="84">
        <v>3235</v>
      </c>
      <c r="D25" s="39" t="str">
        <f t="shared" si="1"/>
        <v>Zakupnine i najamnine</v>
      </c>
      <c r="E25" s="75" t="s">
        <v>682</v>
      </c>
      <c r="F25" s="39" t="str">
        <f t="shared" si="2"/>
        <v>NOVI PODPROJEKT</v>
      </c>
      <c r="G25" s="39" t="str">
        <f t="shared" si="3"/>
        <v>NOVI PODPROJEKT</v>
      </c>
      <c r="H25" s="74">
        <v>1000</v>
      </c>
      <c r="I25" s="74">
        <v>1000</v>
      </c>
      <c r="J25" s="74">
        <v>1000</v>
      </c>
      <c r="K25" s="84"/>
      <c r="L25" s="83"/>
      <c r="M25" s="83"/>
      <c r="N25" s="135"/>
      <c r="O25" s="135"/>
      <c r="P25" s="43"/>
      <c r="Q25" t="str">
        <f>IF(C25="","",'OPĆI DIO'!$C$1)</f>
        <v>3068 INSTITUT ZA TURIZAM</v>
      </c>
      <c r="R25" t="str">
        <f t="shared" si="4"/>
        <v>323</v>
      </c>
      <c r="S25" t="str">
        <f t="shared" si="5"/>
        <v>32</v>
      </c>
      <c r="T25" t="str">
        <f t="shared" si="6"/>
        <v>OV</v>
      </c>
      <c r="U25" t="str">
        <f t="shared" si="7"/>
        <v>3</v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>
        <v>51</v>
      </c>
      <c r="B26" s="39" t="str">
        <f t="shared" si="0"/>
        <v>Pomoći EU</v>
      </c>
      <c r="C26" s="84">
        <v>3237</v>
      </c>
      <c r="D26" s="39" t="str">
        <f t="shared" si="1"/>
        <v>Intelektualne i osobne usluge</v>
      </c>
      <c r="E26" s="75" t="s">
        <v>682</v>
      </c>
      <c r="F26" s="39" t="str">
        <f t="shared" si="2"/>
        <v>NOVI PODPROJEKT</v>
      </c>
      <c r="G26" s="39" t="str">
        <f t="shared" si="3"/>
        <v>NOVI PODPROJEKT</v>
      </c>
      <c r="H26" s="74">
        <v>3912</v>
      </c>
      <c r="I26" s="74">
        <v>3912</v>
      </c>
      <c r="J26" s="74">
        <v>3912</v>
      </c>
      <c r="K26" s="84"/>
      <c r="L26" s="83"/>
      <c r="M26" s="83"/>
      <c r="N26" s="135"/>
      <c r="O26" s="135"/>
      <c r="P26" s="43"/>
      <c r="Q26" t="str">
        <f>IF(C26="","",'OPĆI DIO'!$C$1)</f>
        <v>3068 INSTITUT ZA TURIZAM</v>
      </c>
      <c r="R26" t="str">
        <f t="shared" si="4"/>
        <v>323</v>
      </c>
      <c r="S26" t="str">
        <f t="shared" si="5"/>
        <v>32</v>
      </c>
      <c r="T26" t="str">
        <f t="shared" si="6"/>
        <v>OV</v>
      </c>
      <c r="U26" t="str">
        <f t="shared" si="7"/>
        <v>3</v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>
        <v>51</v>
      </c>
      <c r="B27" s="39" t="str">
        <f t="shared" si="0"/>
        <v>Pomoći EU</v>
      </c>
      <c r="C27" s="84">
        <v>3239</v>
      </c>
      <c r="D27" s="39" t="str">
        <f t="shared" si="1"/>
        <v>Ostale usluge</v>
      </c>
      <c r="E27" s="75" t="s">
        <v>682</v>
      </c>
      <c r="F27" s="39" t="str">
        <f t="shared" si="2"/>
        <v>NOVI PODPROJEKT</v>
      </c>
      <c r="G27" s="39" t="str">
        <f t="shared" si="3"/>
        <v>NOVI PODPROJEKT</v>
      </c>
      <c r="H27" s="74">
        <v>1392</v>
      </c>
      <c r="I27" s="74">
        <v>1392</v>
      </c>
      <c r="J27" s="74">
        <v>1392</v>
      </c>
      <c r="K27" s="84"/>
      <c r="L27" s="83"/>
      <c r="M27" s="83"/>
      <c r="N27" s="135"/>
      <c r="O27" s="135"/>
      <c r="P27" s="43"/>
      <c r="Q27" t="str">
        <f>IF(C27="","",'OPĆI DIO'!$C$1)</f>
        <v>3068 INSTITUT ZA TURIZAM</v>
      </c>
      <c r="R27" t="str">
        <f t="shared" si="4"/>
        <v>323</v>
      </c>
      <c r="S27" t="str">
        <f t="shared" si="5"/>
        <v>32</v>
      </c>
      <c r="T27" t="str">
        <f t="shared" si="6"/>
        <v>OV</v>
      </c>
      <c r="U27" t="str">
        <f t="shared" si="7"/>
        <v>3</v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>
        <v>51</v>
      </c>
      <c r="B28" s="39" t="str">
        <f t="shared" si="0"/>
        <v>Pomoći EU</v>
      </c>
      <c r="C28" s="84">
        <v>3241</v>
      </c>
      <c r="D28" s="39" t="str">
        <f t="shared" si="1"/>
        <v>Naknade troškova osobama izvan radnog odnosa</v>
      </c>
      <c r="E28" s="75" t="s">
        <v>682</v>
      </c>
      <c r="F28" s="39" t="str">
        <f t="shared" si="2"/>
        <v>NOVI PODPROJEKT</v>
      </c>
      <c r="G28" s="39" t="str">
        <f t="shared" si="3"/>
        <v>NOVI PODPROJEKT</v>
      </c>
      <c r="H28" s="74">
        <v>200</v>
      </c>
      <c r="I28" s="74">
        <v>200</v>
      </c>
      <c r="J28" s="74">
        <v>200</v>
      </c>
      <c r="K28" s="84"/>
      <c r="L28" s="83"/>
      <c r="M28" s="83"/>
      <c r="N28" s="135"/>
      <c r="O28" s="135"/>
      <c r="P28" s="43"/>
      <c r="Q28" t="str">
        <f>IF(C28="","",'OPĆI DIO'!$C$1)</f>
        <v>3068 INSTITUT ZA TURIZAM</v>
      </c>
      <c r="R28" t="str">
        <f t="shared" si="4"/>
        <v>324</v>
      </c>
      <c r="S28" t="str">
        <f t="shared" si="5"/>
        <v>32</v>
      </c>
      <c r="T28" t="str">
        <f t="shared" si="6"/>
        <v>OV</v>
      </c>
      <c r="U28" t="str">
        <f t="shared" si="7"/>
        <v>3</v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>
        <v>51</v>
      </c>
      <c r="B29" s="39" t="str">
        <f t="shared" si="0"/>
        <v>Pomoći EU</v>
      </c>
      <c r="C29" s="84">
        <v>3293</v>
      </c>
      <c r="D29" s="39" t="str">
        <f t="shared" si="1"/>
        <v>Reprezentacija</v>
      </c>
      <c r="E29" s="75" t="s">
        <v>682</v>
      </c>
      <c r="F29" s="39" t="str">
        <f t="shared" si="2"/>
        <v>NOVI PODPROJEKT</v>
      </c>
      <c r="G29" s="39" t="str">
        <f t="shared" si="3"/>
        <v>NOVI PODPROJEKT</v>
      </c>
      <c r="H29" s="74">
        <v>1000</v>
      </c>
      <c r="I29" s="74">
        <v>1000</v>
      </c>
      <c r="J29" s="74">
        <v>1000</v>
      </c>
      <c r="K29" s="84"/>
      <c r="L29" s="83"/>
      <c r="M29" s="83"/>
      <c r="N29" s="135"/>
      <c r="O29" s="135"/>
      <c r="P29" s="43"/>
      <c r="Q29" t="str">
        <f>IF(C29="","",'OPĆI DIO'!$C$1)</f>
        <v>3068 INSTITUT ZA TURIZAM</v>
      </c>
      <c r="R29" t="str">
        <f t="shared" si="4"/>
        <v>329</v>
      </c>
      <c r="S29" t="str">
        <f t="shared" si="5"/>
        <v>32</v>
      </c>
      <c r="T29" t="str">
        <f t="shared" si="6"/>
        <v>OV</v>
      </c>
      <c r="U29" t="str">
        <f t="shared" si="7"/>
        <v>3</v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 link="1"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4" zoomScale="90" zoomScaleNormal="90" workbookViewId="0">
      <selection activeCell="K5" sqref="K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123"/>
    </row>
    <row r="2" spans="1:16384" ht="21" customHeight="1">
      <c r="B2" s="297" t="s">
        <v>3013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318035</v>
      </c>
      <c r="E5" s="221"/>
      <c r="F5" s="221"/>
      <c r="G5" s="283">
        <v>137000</v>
      </c>
      <c r="H5" s="221"/>
      <c r="I5" s="221"/>
      <c r="J5" s="221">
        <v>106585</v>
      </c>
      <c r="K5" s="221"/>
      <c r="L5" s="221"/>
      <c r="M5" s="221"/>
      <c r="N5" s="221"/>
      <c r="O5" s="221"/>
      <c r="P5" s="221"/>
      <c r="Q5" s="221">
        <v>74450</v>
      </c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2154348</v>
      </c>
      <c r="E6" s="6">
        <f>'A.2 PRIHODI I RASHODI IF'!E7</f>
        <v>1407363</v>
      </c>
      <c r="F6" s="6">
        <f>'A.2 PRIHODI I RASHODI IF'!E8</f>
        <v>0</v>
      </c>
      <c r="G6" s="6">
        <f>'A.2 PRIHODI I RASHODI IF'!E10</f>
        <v>394151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105208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247626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3068 INSTITUT ZA TURIZAM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-167204</v>
      </c>
      <c r="E7" s="222"/>
      <c r="F7" s="222"/>
      <c r="G7" s="222">
        <v>-51169</v>
      </c>
      <c r="H7" s="222"/>
      <c r="I7" s="222"/>
      <c r="J7" s="222">
        <v>-41585</v>
      </c>
      <c r="K7" s="222"/>
      <c r="L7" s="222"/>
      <c r="M7" s="222"/>
      <c r="N7" s="222"/>
      <c r="O7" s="222"/>
      <c r="P7" s="222"/>
      <c r="Q7" s="222">
        <v>-74450</v>
      </c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2305179</v>
      </c>
      <c r="E8" s="6">
        <f>+E5+E6+E7</f>
        <v>1407363</v>
      </c>
      <c r="F8" s="6">
        <f t="shared" ref="F8:S8" si="1">+F5+F6+F7</f>
        <v>0</v>
      </c>
      <c r="G8" s="6">
        <f t="shared" si="1"/>
        <v>479982</v>
      </c>
      <c r="H8" s="6">
        <f t="shared" si="1"/>
        <v>0</v>
      </c>
      <c r="I8" s="6">
        <f t="shared" si="1"/>
        <v>0</v>
      </c>
      <c r="J8" s="6">
        <f t="shared" si="1"/>
        <v>170208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247626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2305179</v>
      </c>
      <c r="E9" s="6">
        <f>'A.2 PRIHODI I RASHODI IF'!E33</f>
        <v>1407363</v>
      </c>
      <c r="F9" s="6">
        <f>'A.2 PRIHODI I RASHODI IF'!E34</f>
        <v>0</v>
      </c>
      <c r="G9" s="6">
        <f>'A.2 PRIHODI I RASHODI IF'!E36+'B.2 RAČUN FINANC IF'!E14</f>
        <v>479982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170208</v>
      </c>
      <c r="K9" s="6">
        <f>'A.2 PRIHODI I RASHODI IF'!E42</f>
        <v>0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247626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3068 INSTITUT ZA TURIZAM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3068 INSTITUT ZA TURIZAM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3068 INSTITUT ZA TURIZAM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3068 INSTITUT ZA TURIZAM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167204</v>
      </c>
      <c r="E13" s="77">
        <f t="shared" ref="E13:V13" si="260">-E7</f>
        <v>0</v>
      </c>
      <c r="F13" s="77">
        <f t="shared" si="260"/>
        <v>0</v>
      </c>
      <c r="G13" s="77">
        <f>-G7</f>
        <v>51169</v>
      </c>
      <c r="H13" s="77">
        <f t="shared" si="260"/>
        <v>0</v>
      </c>
      <c r="I13" s="77">
        <f t="shared" si="260"/>
        <v>0</v>
      </c>
      <c r="J13" s="77">
        <f t="shared" si="260"/>
        <v>41585</v>
      </c>
      <c r="K13" s="77">
        <f t="shared" si="260"/>
        <v>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74450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3068 INSTITUT ZA TURIZAM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2207536</v>
      </c>
      <c r="E14" s="6">
        <f>'A.2 PRIHODI I RASHODI IF'!F7</f>
        <v>1407363</v>
      </c>
      <c r="F14" s="6">
        <f>'A.2 PRIHODI I RASHODI IF'!F8</f>
        <v>0</v>
      </c>
      <c r="G14" s="6">
        <f>'A.2 PRIHODI I RASHODI IF'!F10</f>
        <v>479982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93718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226473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3068 INSTITUT ZA TURIZAM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-167204</v>
      </c>
      <c r="E15" s="223"/>
      <c r="F15" s="223"/>
      <c r="G15" s="223">
        <v>-51169</v>
      </c>
      <c r="H15" s="223"/>
      <c r="I15" s="223"/>
      <c r="J15" s="223">
        <v>-41585</v>
      </c>
      <c r="K15" s="223"/>
      <c r="L15" s="223"/>
      <c r="M15" s="221"/>
      <c r="N15" s="223"/>
      <c r="O15" s="223"/>
      <c r="P15" s="223"/>
      <c r="Q15" s="223">
        <v>-74450</v>
      </c>
      <c r="R15" s="223"/>
      <c r="S15" s="223"/>
      <c r="T15" s="223"/>
      <c r="U15" s="223"/>
      <c r="V15" s="223"/>
      <c r="W15" s="19" t="str">
        <f>'OPĆI DIO'!$C$1</f>
        <v>3068 INSTITUT ZA TURIZAM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2207536</v>
      </c>
      <c r="E16" s="6">
        <f>+E13+E14+E15</f>
        <v>1407363</v>
      </c>
      <c r="F16" s="6">
        <f t="shared" ref="F16:V16" si="261">+F13+F14+F15</f>
        <v>0</v>
      </c>
      <c r="G16" s="6">
        <f t="shared" si="261"/>
        <v>479982</v>
      </c>
      <c r="H16" s="6">
        <f t="shared" si="261"/>
        <v>0</v>
      </c>
      <c r="I16" s="6">
        <f t="shared" si="261"/>
        <v>0</v>
      </c>
      <c r="J16" s="6">
        <f t="shared" si="261"/>
        <v>93718</v>
      </c>
      <c r="K16" s="6">
        <f t="shared" si="261"/>
        <v>0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226473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3068 INSTITUT ZA TURIZAM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2207536</v>
      </c>
      <c r="E17" s="6">
        <f>'A.2 PRIHODI I RASHODI IF'!F33</f>
        <v>1407363</v>
      </c>
      <c r="F17" s="6">
        <f>'A.2 PRIHODI I RASHODI IF'!F34</f>
        <v>0</v>
      </c>
      <c r="G17" s="6">
        <f>'A.2 PRIHODI I RASHODI IF'!F36+'B.2 RAČUN FINANC IF'!F14</f>
        <v>479982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93718</v>
      </c>
      <c r="K17" s="6">
        <f>'A.2 PRIHODI I RASHODI IF'!F42</f>
        <v>0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226473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3068 INSTITUT ZA TURIZAM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3068 INSTITUT ZA TURIZAM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3068 INSTITUT ZA TURIZAM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3068 INSTITUT ZA TURIZAM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167204</v>
      </c>
      <c r="E21" s="77">
        <f t="shared" ref="E21:V21" si="264">-E15</f>
        <v>0</v>
      </c>
      <c r="F21" s="77">
        <f t="shared" si="264"/>
        <v>0</v>
      </c>
      <c r="G21" s="77">
        <f>-G15</f>
        <v>51169</v>
      </c>
      <c r="H21" s="77">
        <f t="shared" si="264"/>
        <v>0</v>
      </c>
      <c r="I21" s="77">
        <f t="shared" si="264"/>
        <v>0</v>
      </c>
      <c r="J21" s="77">
        <f t="shared" si="264"/>
        <v>41585</v>
      </c>
      <c r="K21" s="77">
        <f t="shared" si="264"/>
        <v>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74450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3068 INSTITUT ZA TURIZAM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1903453</v>
      </c>
      <c r="E22" s="6">
        <f>'A.2 PRIHODI I RASHODI IF'!G7</f>
        <v>1407363</v>
      </c>
      <c r="F22" s="6">
        <f>'A.2 PRIHODI I RASHODI IF'!G8</f>
        <v>0</v>
      </c>
      <c r="G22" s="6">
        <f>'A.2 PRIHODI I RASHODI IF'!G10</f>
        <v>479982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16108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3068 INSTITUT ZA TURIZAM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-92754</v>
      </c>
      <c r="E23" s="223"/>
      <c r="F23" s="223"/>
      <c r="G23" s="223">
        <v>-51169</v>
      </c>
      <c r="H23" s="223"/>
      <c r="I23" s="223"/>
      <c r="J23" s="223">
        <v>-41585</v>
      </c>
      <c r="K23" s="223"/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3068 INSTITUT ZA TURIZAM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1977903</v>
      </c>
      <c r="E24" s="6">
        <f>+E21+E22+E23</f>
        <v>1407363</v>
      </c>
      <c r="F24" s="6">
        <f t="shared" ref="F24:V24" si="265">+F21+F22+F23</f>
        <v>0</v>
      </c>
      <c r="G24" s="6">
        <f t="shared" si="265"/>
        <v>479982</v>
      </c>
      <c r="H24" s="6">
        <f t="shared" si="265"/>
        <v>0</v>
      </c>
      <c r="I24" s="6">
        <f t="shared" si="265"/>
        <v>0</v>
      </c>
      <c r="J24" s="6">
        <f t="shared" si="265"/>
        <v>16108</v>
      </c>
      <c r="K24" s="6">
        <f t="shared" si="265"/>
        <v>0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74450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3068 INSTITUT ZA TURIZAM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1977903</v>
      </c>
      <c r="E25" s="6">
        <f>'A.2 PRIHODI I RASHODI IF'!G33</f>
        <v>1407363</v>
      </c>
      <c r="F25" s="6">
        <f>'A.2 PRIHODI I RASHODI IF'!G34</f>
        <v>0</v>
      </c>
      <c r="G25" s="6">
        <f>'A.2 PRIHODI I RASHODI IF'!G36+'B.2 RAČUN FINANC IF'!G14</f>
        <v>479982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16108</v>
      </c>
      <c r="K25" s="6">
        <f>'A.2 PRIHODI I RASHODI IF'!G42</f>
        <v>0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74450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3068 INSTITUT ZA TURIZAM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3068 INSTITUT ZA TURIZAM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4" zoomScale="90" zoomScaleNormal="90" workbookViewId="0">
      <selection activeCell="D30" sqref="D30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1" t="s">
        <v>2864</v>
      </c>
      <c r="B2" s="301"/>
      <c r="C2" s="301"/>
      <c r="D2" s="301"/>
      <c r="E2" s="301"/>
      <c r="F2" s="301"/>
      <c r="G2" s="301"/>
      <c r="H2" s="301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1" t="s">
        <v>2865</v>
      </c>
      <c r="B4" s="301"/>
      <c r="C4" s="301"/>
      <c r="D4" s="301"/>
      <c r="E4" s="301"/>
      <c r="F4" s="301"/>
      <c r="G4" s="301"/>
      <c r="H4" s="301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1" t="s">
        <v>3653</v>
      </c>
      <c r="B6" s="301"/>
      <c r="C6" s="301"/>
      <c r="D6" s="301"/>
      <c r="E6" s="301"/>
      <c r="F6" s="301"/>
      <c r="G6" s="301"/>
      <c r="H6" s="301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2" t="s">
        <v>3654</v>
      </c>
      <c r="B8" s="303"/>
      <c r="C8" s="304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8">
        <v>1</v>
      </c>
      <c r="B9" s="299"/>
      <c r="C9" s="300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1759056</v>
      </c>
      <c r="E10" s="209">
        <f>+E11+E19</f>
        <v>1945914</v>
      </c>
      <c r="F10" s="209">
        <f>+F11+F19</f>
        <v>2154348</v>
      </c>
      <c r="G10" s="209">
        <f>+G11+G19</f>
        <v>2207536</v>
      </c>
      <c r="H10" s="209">
        <f>+H11+H19</f>
        <v>1903453</v>
      </c>
      <c r="I10" s="207" t="str">
        <f>'OPĆI DIO'!$C$1</f>
        <v>3068 INSTITUT ZA TURIZAM</v>
      </c>
    </row>
    <row r="11" spans="1:10">
      <c r="A11" s="180">
        <v>6</v>
      </c>
      <c r="B11" s="180"/>
      <c r="C11" s="180" t="s">
        <v>3655</v>
      </c>
      <c r="D11" s="201">
        <f>SUM(D12:D18)</f>
        <v>1758579</v>
      </c>
      <c r="E11" s="201">
        <f>SUM(E12:E18)</f>
        <v>1945409</v>
      </c>
      <c r="F11" s="201">
        <f>SUM(F12:F18)</f>
        <v>2154348</v>
      </c>
      <c r="G11" s="201">
        <f>SUM(G12:G18)</f>
        <v>2207536</v>
      </c>
      <c r="H11" s="201">
        <f>SUM(H12:H18)</f>
        <v>1903453</v>
      </c>
      <c r="I11" s="207" t="str">
        <f>'OPĆI DIO'!$C$1</f>
        <v>3068 INSTITUT ZA TURIZAM</v>
      </c>
    </row>
    <row r="12" spans="1:10">
      <c r="A12" s="180"/>
      <c r="B12" s="181" t="s">
        <v>2868</v>
      </c>
      <c r="C12" s="181" t="s">
        <v>2867</v>
      </c>
      <c r="D12" s="234"/>
      <c r="E12" s="234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3068 INSTITUT ZA TURIZAM</v>
      </c>
    </row>
    <row r="13" spans="1:10" ht="30">
      <c r="A13" s="180"/>
      <c r="B13" s="181" t="s">
        <v>2870</v>
      </c>
      <c r="C13" s="181" t="s">
        <v>2869</v>
      </c>
      <c r="D13" s="234">
        <v>317162</v>
      </c>
      <c r="E13" s="234">
        <v>202947</v>
      </c>
      <c r="F13" s="225">
        <f>SUMIF('Unos prihoda i primitaka'!$L$3:$L$501,$B13,'Unos prihoda i primitaka'!G$3:G$501)</f>
        <v>105208</v>
      </c>
      <c r="G13" s="225">
        <f>SUMIF('Unos prihoda i primitaka'!$L$3:$L$501,$B13,'Unos prihoda i primitaka'!H$3:H$501)</f>
        <v>93718</v>
      </c>
      <c r="H13" s="225">
        <f>SUMIF('Unos prihoda i primitaka'!$L$3:$L$501,$B13,'Unos prihoda i primitaka'!I$3:I$501)</f>
        <v>16108</v>
      </c>
      <c r="I13" s="207" t="str">
        <f>'OPĆI DIO'!$C$1</f>
        <v>3068 INSTITUT ZA TURIZAM</v>
      </c>
    </row>
    <row r="14" spans="1:10">
      <c r="A14" s="180"/>
      <c r="B14" s="181" t="s">
        <v>2872</v>
      </c>
      <c r="C14" s="181" t="s">
        <v>2871</v>
      </c>
      <c r="D14" s="234">
        <v>3</v>
      </c>
      <c r="E14" s="234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3068 INSTITUT ZA TURIZAM</v>
      </c>
    </row>
    <row r="15" spans="1:10" ht="45">
      <c r="A15" s="180"/>
      <c r="B15" s="181" t="s">
        <v>2873</v>
      </c>
      <c r="C15" s="181" t="s">
        <v>2874</v>
      </c>
      <c r="D15" s="234"/>
      <c r="E15" s="234"/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3068 INSTITUT ZA TURIZAM</v>
      </c>
    </row>
    <row r="16" spans="1:10" ht="30">
      <c r="A16" s="180"/>
      <c r="B16" s="181" t="s">
        <v>2876</v>
      </c>
      <c r="C16" s="181" t="s">
        <v>2875</v>
      </c>
      <c r="D16" s="234">
        <v>415396</v>
      </c>
      <c r="E16" s="234">
        <v>455193</v>
      </c>
      <c r="F16" s="225">
        <f>SUMIF('Unos prihoda i primitaka'!$L$3:$L$501,$B16,'Unos prihoda i primitaka'!G$3:G$501)</f>
        <v>394151</v>
      </c>
      <c r="G16" s="225">
        <f>SUMIF('Unos prihoda i primitaka'!$L$3:$L$501,$B16,'Unos prihoda i primitaka'!H$3:H$501)</f>
        <v>479982</v>
      </c>
      <c r="H16" s="225">
        <f>SUMIF('Unos prihoda i primitaka'!$L$3:$L$501,$B16,'Unos prihoda i primitaka'!I$3:I$501)</f>
        <v>479982</v>
      </c>
      <c r="I16" s="207" t="str">
        <f>'OPĆI DIO'!$C$1</f>
        <v>3068 INSTITUT ZA TURIZAM</v>
      </c>
    </row>
    <row r="17" spans="1:9" ht="30">
      <c r="A17" s="180"/>
      <c r="B17" s="181" t="s">
        <v>2879</v>
      </c>
      <c r="C17" s="181" t="s">
        <v>2885</v>
      </c>
      <c r="D17" s="234">
        <v>1024750</v>
      </c>
      <c r="E17" s="234">
        <v>1287269</v>
      </c>
      <c r="F17" s="225">
        <f>SUMIF('Unos prihoda i primitaka'!$L$3:$L$501,$B17,'Unos prihoda i primitaka'!G$3:G$501)</f>
        <v>1654989</v>
      </c>
      <c r="G17" s="225">
        <f>SUMIF('Unos prihoda i primitaka'!$L$3:$L$501,$B17,'Unos prihoda i primitaka'!H$3:H$501)</f>
        <v>1633836</v>
      </c>
      <c r="H17" s="225">
        <f>SUMIF('Unos prihoda i primitaka'!$L$3:$L$501,$B17,'Unos prihoda i primitaka'!I$3:I$501)</f>
        <v>1407363</v>
      </c>
      <c r="I17" s="207" t="str">
        <f>'OPĆI DIO'!$C$1</f>
        <v>3068 INSTITUT ZA TURIZAM</v>
      </c>
    </row>
    <row r="18" spans="1:9">
      <c r="A18" s="180"/>
      <c r="B18" s="181" t="s">
        <v>2878</v>
      </c>
      <c r="C18" s="181" t="s">
        <v>2877</v>
      </c>
      <c r="D18" s="234">
        <v>1268</v>
      </c>
      <c r="E18" s="234"/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3068 INSTITUT ZA TURIZAM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477</v>
      </c>
      <c r="E19" s="206">
        <f>+E20+E21</f>
        <v>505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3068 INSTITUT ZA TURIZAM</v>
      </c>
    </row>
    <row r="20" spans="1:9" ht="30">
      <c r="A20" s="182"/>
      <c r="B20" s="183" t="s">
        <v>2880</v>
      </c>
      <c r="C20" s="181" t="s">
        <v>2881</v>
      </c>
      <c r="D20" s="234">
        <v>477</v>
      </c>
      <c r="E20" s="234">
        <v>505</v>
      </c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3068 INSTITUT ZA TURIZAM</v>
      </c>
    </row>
    <row r="21" spans="1:9" ht="30">
      <c r="A21" s="182"/>
      <c r="B21" s="183" t="s">
        <v>2882</v>
      </c>
      <c r="C21" s="181" t="s">
        <v>2883</v>
      </c>
      <c r="D21" s="234"/>
      <c r="E21" s="234"/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3068 INSTITUT ZA TURIZAM</v>
      </c>
    </row>
    <row r="22" spans="1:9"/>
    <row r="23" spans="1:9"/>
    <row r="24" spans="1:9" ht="30">
      <c r="A24" s="302" t="s">
        <v>3654</v>
      </c>
      <c r="B24" s="303"/>
      <c r="C24" s="304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8">
        <v>1</v>
      </c>
      <c r="B25" s="299"/>
      <c r="C25" s="300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1671614</v>
      </c>
      <c r="E26" s="224">
        <f>+E27+E35</f>
        <v>2088844</v>
      </c>
      <c r="F26" s="224">
        <f>+F27+F35</f>
        <v>2305179</v>
      </c>
      <c r="G26" s="224">
        <f>+G27+G35</f>
        <v>2207536</v>
      </c>
      <c r="H26" s="224">
        <f>+H27+H35</f>
        <v>1977903</v>
      </c>
      <c r="I26" s="207" t="str">
        <f>'OPĆI DIO'!$C$1</f>
        <v>3068 INSTITUT ZA TURIZAM</v>
      </c>
    </row>
    <row r="27" spans="1:9">
      <c r="A27" s="180">
        <v>3</v>
      </c>
      <c r="B27" s="180"/>
      <c r="C27" s="180" t="s">
        <v>3657</v>
      </c>
      <c r="D27" s="200">
        <f>SUM(D28:D34)</f>
        <v>1668772</v>
      </c>
      <c r="E27" s="200">
        <f>SUM(E28:E34)</f>
        <v>2032959</v>
      </c>
      <c r="F27" s="200">
        <f>SUM(F28:F34)</f>
        <v>2284499</v>
      </c>
      <c r="G27" s="200">
        <f>SUM(G28:G34)</f>
        <v>2187956</v>
      </c>
      <c r="H27" s="200">
        <f>SUM(H28:H34)</f>
        <v>1962823</v>
      </c>
      <c r="I27" s="207" t="str">
        <f>'OPĆI DIO'!$C$1</f>
        <v>3068 INSTITUT ZA TURIZAM</v>
      </c>
    </row>
    <row r="28" spans="1:9">
      <c r="A28" s="180"/>
      <c r="B28" s="181">
        <v>31</v>
      </c>
      <c r="C28" s="181" t="s">
        <v>194</v>
      </c>
      <c r="D28" s="235">
        <v>1178386</v>
      </c>
      <c r="E28" s="235">
        <v>1394946</v>
      </c>
      <c r="F28" s="227">
        <f>SUMIF('Unos rashoda i izdataka'!$P$3:$P$501,$B28,'Unos rashoda i izdataka'!J$3:J$501)+SUMIF('Unos rashoda P4'!$S$3:$S$501,$B28,'Unos rashoda P4'!H$3:H$501)</f>
        <v>1653371</v>
      </c>
      <c r="G28" s="227">
        <f>SUMIF('Unos rashoda i izdataka'!$P$3:$P$501,$B28,'Unos rashoda i izdataka'!K$3:K$501)+SUMIF('Unos rashoda P4'!$S$3:$S$501,$B28,'Unos rashoda P4'!I$3:I$501)</f>
        <v>1575794</v>
      </c>
      <c r="H28" s="227">
        <f>SUMIF('Unos rashoda i izdataka'!$P$3:$P$501,$B28,'Unos rashoda i izdataka'!L$3:L$501)+SUMIF('Unos rashoda P4'!$S$3:$S$501,$B28,'Unos rashoda P4'!J$3:J$501)</f>
        <v>1445657</v>
      </c>
      <c r="I28" s="207" t="str">
        <f>'OPĆI DIO'!$C$1</f>
        <v>3068 INSTITUT ZA TURIZAM</v>
      </c>
    </row>
    <row r="29" spans="1:9">
      <c r="A29" s="183"/>
      <c r="B29" s="183">
        <v>32</v>
      </c>
      <c r="C29" s="189" t="s">
        <v>195</v>
      </c>
      <c r="D29" s="236">
        <v>488739</v>
      </c>
      <c r="E29" s="236">
        <v>634501</v>
      </c>
      <c r="F29" s="227">
        <f>SUMIF('Unos rashoda i izdataka'!$P$3:$P$501,$B29,'Unos rashoda i izdataka'!J$3:J$501)+SUMIF('Unos rashoda P4'!$S$3:$S$501,$B29,'Unos rashoda P4'!H$3:H$501)</f>
        <v>627667</v>
      </c>
      <c r="G29" s="227">
        <f>SUMIF('Unos rashoda i izdataka'!$P$3:$P$501,$B29,'Unos rashoda i izdataka'!K$3:K$501)+SUMIF('Unos rashoda P4'!$S$3:$S$501,$B29,'Unos rashoda P4'!I$3:I$501)</f>
        <v>608701</v>
      </c>
      <c r="H29" s="227">
        <f>SUMIF('Unos rashoda i izdataka'!$P$3:$P$501,$B29,'Unos rashoda i izdataka'!L$3:L$501)+SUMIF('Unos rashoda P4'!$S$3:$S$501,$B29,'Unos rashoda P4'!J$3:J$501)</f>
        <v>513705</v>
      </c>
      <c r="I29" s="207" t="str">
        <f>'OPĆI DIO'!$C$1</f>
        <v>3068 INSTITUT ZA TURIZAM</v>
      </c>
    </row>
    <row r="30" spans="1:9">
      <c r="A30" s="183"/>
      <c r="B30" s="183">
        <v>34</v>
      </c>
      <c r="C30" s="189" t="s">
        <v>196</v>
      </c>
      <c r="D30" s="236">
        <v>1647</v>
      </c>
      <c r="E30" s="236">
        <v>2251</v>
      </c>
      <c r="F30" s="227">
        <f>SUMIF('Unos rashoda i izdataka'!$P$3:$P$501,$B30,'Unos rashoda i izdataka'!J$3:J$501)+SUMIF('Unos rashoda P4'!$S$3:$S$501,$B30,'Unos rashoda P4'!H$3:H$501)</f>
        <v>1561</v>
      </c>
      <c r="G30" s="227">
        <f>SUMIF('Unos rashoda i izdataka'!$P$3:$P$501,$B30,'Unos rashoda i izdataka'!K$3:K$501)+SUMIF('Unos rashoda P4'!$S$3:$S$501,$B30,'Unos rashoda P4'!I$3:I$501)</f>
        <v>1561</v>
      </c>
      <c r="H30" s="227">
        <f>SUMIF('Unos rashoda i izdataka'!$P$3:$P$501,$B30,'Unos rashoda i izdataka'!L$3:L$501)+SUMIF('Unos rashoda P4'!$S$3:$S$501,$B30,'Unos rashoda P4'!J$3:J$501)</f>
        <v>1561</v>
      </c>
      <c r="I30" s="207" t="str">
        <f>'OPĆI DIO'!$C$1</f>
        <v>3068 INSTITUT ZA TURIZAM</v>
      </c>
    </row>
    <row r="31" spans="1:9">
      <c r="A31" s="183"/>
      <c r="B31" s="183">
        <v>35</v>
      </c>
      <c r="C31" s="189" t="s">
        <v>242</v>
      </c>
      <c r="D31" s="236"/>
      <c r="E31" s="236"/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3068 INSTITUT ZA TURIZAM</v>
      </c>
    </row>
    <row r="32" spans="1:9" ht="30">
      <c r="A32" s="183"/>
      <c r="B32" s="183">
        <v>36</v>
      </c>
      <c r="C32" s="189" t="s">
        <v>197</v>
      </c>
      <c r="D32" s="236"/>
      <c r="E32" s="236"/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3068 INSTITUT ZA TURIZAM</v>
      </c>
    </row>
    <row r="33" spans="1:9" ht="30">
      <c r="A33" s="183"/>
      <c r="B33" s="183">
        <v>37</v>
      </c>
      <c r="C33" s="189" t="s">
        <v>243</v>
      </c>
      <c r="D33" s="236"/>
      <c r="E33" s="236">
        <v>1261</v>
      </c>
      <c r="F33" s="227">
        <f>SUMIF('Unos rashoda i izdataka'!$P$3:$P$501,$B33,'Unos rashoda i izdataka'!J$3:J$501)+SUMIF('Unos rashoda P4'!$S$3:$S$501,$B33,'Unos rashoda P4'!H$3:H$501)</f>
        <v>1900</v>
      </c>
      <c r="G33" s="227">
        <f>SUMIF('Unos rashoda i izdataka'!$P$3:$P$501,$B33,'Unos rashoda i izdataka'!K$3:K$501)+SUMIF('Unos rashoda P4'!$S$3:$S$501,$B33,'Unos rashoda P4'!I$3:I$501)</f>
        <v>1900</v>
      </c>
      <c r="H33" s="227">
        <f>SUMIF('Unos rashoda i izdataka'!$P$3:$P$501,$B33,'Unos rashoda i izdataka'!L$3:L$501)+SUMIF('Unos rashoda P4'!$S$3:$S$501,$B33,'Unos rashoda P4'!J$3:J$501)</f>
        <v>1900</v>
      </c>
      <c r="I33" s="207" t="str">
        <f>'OPĆI DIO'!$C$1</f>
        <v>3068 INSTITUT ZA TURIZAM</v>
      </c>
    </row>
    <row r="34" spans="1:9" ht="30">
      <c r="A34" s="183"/>
      <c r="B34" s="183">
        <v>38</v>
      </c>
      <c r="C34" s="275" t="s">
        <v>6613</v>
      </c>
      <c r="D34" s="236"/>
      <c r="E34" s="236"/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3068 INSTITUT ZA TURIZAM</v>
      </c>
    </row>
    <row r="35" spans="1:9" ht="30">
      <c r="A35" s="186">
        <v>4</v>
      </c>
      <c r="B35" s="186"/>
      <c r="C35" s="187" t="s">
        <v>3658</v>
      </c>
      <c r="D35" s="200">
        <f>SUM(D36:D40)</f>
        <v>2842</v>
      </c>
      <c r="E35" s="200">
        <f>SUM(E36:E40)</f>
        <v>55885</v>
      </c>
      <c r="F35" s="200">
        <f>SUM(F36:F40)</f>
        <v>20680</v>
      </c>
      <c r="G35" s="200">
        <f>SUM(G36:G40)</f>
        <v>19580</v>
      </c>
      <c r="H35" s="200">
        <f>SUM(H36:H40)</f>
        <v>15080</v>
      </c>
      <c r="I35" s="207" t="str">
        <f>'OPĆI DIO'!$C$1</f>
        <v>3068 INSTITUT ZA TURIZAM</v>
      </c>
    </row>
    <row r="36" spans="1:9" ht="30">
      <c r="A36" s="181"/>
      <c r="B36" s="181">
        <v>41</v>
      </c>
      <c r="C36" s="188" t="s">
        <v>244</v>
      </c>
      <c r="D36" s="235"/>
      <c r="E36" s="235"/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3068 INSTITUT ZA TURIZAM</v>
      </c>
    </row>
    <row r="37" spans="1:9" ht="30">
      <c r="A37" s="181"/>
      <c r="B37" s="181">
        <v>42</v>
      </c>
      <c r="C37" s="188" t="s">
        <v>225</v>
      </c>
      <c r="D37" s="235">
        <v>2842</v>
      </c>
      <c r="E37" s="235">
        <v>55885</v>
      </c>
      <c r="F37" s="227">
        <f>SUMIF('Unos rashoda i izdataka'!$P$3:$P$501,$B37,'Unos rashoda i izdataka'!J$3:J$501)+SUMIF('Unos rashoda P4'!$S$3:$S$501,$B37,'Unos rashoda P4'!H$3:H$501)</f>
        <v>20680</v>
      </c>
      <c r="G37" s="227">
        <f>SUMIF('Unos rashoda i izdataka'!$P$3:$P$501,$B37,'Unos rashoda i izdataka'!K$3:K$501)+SUMIF('Unos rashoda P4'!$S$3:$S$501,$B37,'Unos rashoda P4'!I$3:I$501)</f>
        <v>19580</v>
      </c>
      <c r="H37" s="227">
        <f>SUMIF('Unos rashoda i izdataka'!$P$3:$P$501,$B37,'Unos rashoda i izdataka'!L$3:L$501)+SUMIF('Unos rashoda P4'!$S$3:$S$501,$B37,'Unos rashoda P4'!J$3:J$501)</f>
        <v>15080</v>
      </c>
      <c r="I37" s="207" t="str">
        <f>'OPĆI DIO'!$C$1</f>
        <v>3068 INSTITUT ZA TURIZAM</v>
      </c>
    </row>
    <row r="38" spans="1:9" ht="30">
      <c r="A38" s="181"/>
      <c r="B38" s="181">
        <v>43</v>
      </c>
      <c r="C38" s="188" t="s">
        <v>245</v>
      </c>
      <c r="D38" s="235"/>
      <c r="E38" s="235"/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3068 INSTITUT ZA TURIZAM</v>
      </c>
    </row>
    <row r="39" spans="1:9" ht="30">
      <c r="A39" s="181"/>
      <c r="B39" s="181">
        <v>44</v>
      </c>
      <c r="C39" s="188" t="s">
        <v>246</v>
      </c>
      <c r="D39" s="235"/>
      <c r="E39" s="235"/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3068 INSTITUT ZA TURIZAM</v>
      </c>
    </row>
    <row r="40" spans="1:9" ht="30">
      <c r="A40" s="181"/>
      <c r="B40" s="181">
        <v>45</v>
      </c>
      <c r="C40" s="188" t="s">
        <v>198</v>
      </c>
      <c r="D40" s="235"/>
      <c r="E40" s="235"/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3068 INSTITUT ZA TURIZAM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19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1" t="s">
        <v>3659</v>
      </c>
      <c r="C1" s="301"/>
      <c r="D1" s="301"/>
      <c r="E1" s="301"/>
      <c r="F1" s="301"/>
      <c r="G1" s="301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1759056</v>
      </c>
      <c r="D5" s="202">
        <f>+D6+D9+D11+D14+D23+D26</f>
        <v>1950914</v>
      </c>
      <c r="E5" s="202">
        <f>+E6+E9+E11+E14+E23+E26+E28</f>
        <v>2154348</v>
      </c>
      <c r="F5" s="202">
        <f>+F6+F9+F11+F14+F23+F26+F28</f>
        <v>2207536</v>
      </c>
      <c r="G5" s="202">
        <f>+G6+G9+G11+G14+G23+G26+G28</f>
        <v>1903453</v>
      </c>
      <c r="H5" s="207" t="str">
        <f>'OPĆI DIO'!$C$1</f>
        <v>3068 INSTITUT ZA TURIZAM</v>
      </c>
    </row>
    <row r="6" spans="1:8">
      <c r="A6" s="248">
        <v>1</v>
      </c>
      <c r="B6" s="244" t="s">
        <v>3660</v>
      </c>
      <c r="C6" s="203">
        <f>+C7+C8</f>
        <v>1024750</v>
      </c>
      <c r="D6" s="201">
        <f>+D7+D8</f>
        <v>1287269</v>
      </c>
      <c r="E6" s="201">
        <f>+E7+E8</f>
        <v>1407363</v>
      </c>
      <c r="F6" s="201">
        <f>+F7+F8</f>
        <v>1407363</v>
      </c>
      <c r="G6" s="201">
        <f>+G7+G8</f>
        <v>1407363</v>
      </c>
      <c r="H6" s="207" t="str">
        <f>'OPĆI DIO'!$C$1</f>
        <v>3068 INSTITUT ZA TURIZAM</v>
      </c>
    </row>
    <row r="7" spans="1:8">
      <c r="A7" s="248">
        <v>11</v>
      </c>
      <c r="B7" s="245" t="s">
        <v>3661</v>
      </c>
      <c r="C7" s="234">
        <v>1024750</v>
      </c>
      <c r="D7" s="234">
        <v>1287269</v>
      </c>
      <c r="E7" s="225">
        <f>SUMIF('Unos prihoda i primitaka'!$C$3:$C$501,$A7,'Unos prihoda i primitaka'!G$3:G$501)</f>
        <v>1407363</v>
      </c>
      <c r="F7" s="225">
        <f>SUMIF('Unos prihoda i primitaka'!$C$3:$C$501,$A7,'Unos prihoda i primitaka'!H$3:H$501)</f>
        <v>1407363</v>
      </c>
      <c r="G7" s="225">
        <f>SUMIF('Unos prihoda i primitaka'!$C$3:$C$501,$A7,'Unos prihoda i primitaka'!I$3:I$501)</f>
        <v>1407363</v>
      </c>
      <c r="H7" s="207" t="str">
        <f>'OPĆI DIO'!$C$1</f>
        <v>3068 INSTITUT ZA TURIZAM</v>
      </c>
    </row>
    <row r="8" spans="1:8">
      <c r="A8" s="248">
        <v>12</v>
      </c>
      <c r="B8" s="246" t="s">
        <v>3662</v>
      </c>
      <c r="C8" s="234"/>
      <c r="D8" s="234"/>
      <c r="E8" s="225">
        <f>SUMIF('Unos prihoda i primitaka'!$C$3:$C$501,$A8,'Unos prihoda i primitaka'!G$3:G$501)</f>
        <v>0</v>
      </c>
      <c r="F8" s="225">
        <f>SUMIF('Unos prihoda i primitaka'!$C$3:$C$501,$A8,'Unos prihoda i primitaka'!H$3:H$501)</f>
        <v>0</v>
      </c>
      <c r="G8" s="225">
        <f>SUMIF('Unos prihoda i primitaka'!$C$3:$C$501,$A8,'Unos prihoda i primitaka'!I$3:I$501)</f>
        <v>0</v>
      </c>
      <c r="H8" s="207" t="str">
        <f>'OPĆI DIO'!$C$1</f>
        <v>3068 INSTITUT ZA TURIZAM</v>
      </c>
    </row>
    <row r="9" spans="1:8" s="231" customFormat="1">
      <c r="A9" s="271">
        <v>3</v>
      </c>
      <c r="B9" s="244" t="s">
        <v>3663</v>
      </c>
      <c r="C9" s="201">
        <f>+C10</f>
        <v>406825</v>
      </c>
      <c r="D9" s="201">
        <f>+D10</f>
        <v>455271</v>
      </c>
      <c r="E9" s="201">
        <f>+E10</f>
        <v>394151</v>
      </c>
      <c r="F9" s="201">
        <f>+F10</f>
        <v>479982</v>
      </c>
      <c r="G9" s="201">
        <f>+G10</f>
        <v>479982</v>
      </c>
      <c r="H9" s="207" t="str">
        <f>'OPĆI DIO'!$C$1</f>
        <v>3068 INSTITUT ZA TURIZAM</v>
      </c>
    </row>
    <row r="10" spans="1:8">
      <c r="A10" s="248">
        <v>31</v>
      </c>
      <c r="B10" s="247" t="s">
        <v>3664</v>
      </c>
      <c r="C10" s="234">
        <v>406825</v>
      </c>
      <c r="D10" s="234">
        <v>455271</v>
      </c>
      <c r="E10" s="225">
        <f>SUMIF('Unos prihoda i primitaka'!$C$3:$C$501,$A10,'Unos prihoda i primitaka'!G$3:G$501)</f>
        <v>394151</v>
      </c>
      <c r="F10" s="225">
        <f>SUMIF('Unos prihoda i primitaka'!$C$3:$C$501,$A10,'Unos prihoda i primitaka'!H$3:H$501)</f>
        <v>479982</v>
      </c>
      <c r="G10" s="225">
        <f>SUMIF('Unos prihoda i primitaka'!$C$3:$C$501,$A10,'Unos prihoda i primitaka'!I$3:I$501)</f>
        <v>479982</v>
      </c>
      <c r="H10" s="207" t="str">
        <f>'OPĆI DIO'!$C$1</f>
        <v>3068 INSTITUT ZA TURIZAM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3068 INSTITUT ZA TURIZAM</v>
      </c>
    </row>
    <row r="12" spans="1:8">
      <c r="A12" s="248">
        <v>41</v>
      </c>
      <c r="B12" s="247" t="s">
        <v>3666</v>
      </c>
      <c r="C12" s="234"/>
      <c r="D12" s="234"/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3068 INSTITUT ZA TURIZAM</v>
      </c>
    </row>
    <row r="13" spans="1:8">
      <c r="A13" s="248">
        <v>43</v>
      </c>
      <c r="B13" s="247" t="s">
        <v>3667</v>
      </c>
      <c r="C13" s="234"/>
      <c r="D13" s="234"/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3068 INSTITUT ZA TURIZAM</v>
      </c>
    </row>
    <row r="14" spans="1:8" s="231" customFormat="1">
      <c r="A14" s="271">
        <v>5</v>
      </c>
      <c r="B14" s="244" t="s">
        <v>3668</v>
      </c>
      <c r="C14" s="201">
        <f>SUM(C15:C22)</f>
        <v>317161</v>
      </c>
      <c r="D14" s="201">
        <f>SUM(D15:D22)</f>
        <v>202947</v>
      </c>
      <c r="E14" s="201">
        <f>SUM(E15:E22)</f>
        <v>352834</v>
      </c>
      <c r="F14" s="201">
        <f>SUM(F15:F22)</f>
        <v>320191</v>
      </c>
      <c r="G14" s="201">
        <f>SUM(G15:G22)</f>
        <v>16108</v>
      </c>
      <c r="H14" s="207" t="str">
        <f>'OPĆI DIO'!$C$1</f>
        <v>3068 INSTITUT ZA TURIZAM</v>
      </c>
    </row>
    <row r="15" spans="1:8">
      <c r="A15" s="248">
        <v>51</v>
      </c>
      <c r="B15" s="247" t="s">
        <v>3669</v>
      </c>
      <c r="C15" s="234">
        <v>94549</v>
      </c>
      <c r="D15" s="234">
        <v>62514</v>
      </c>
      <c r="E15" s="225">
        <f>SUMIF('Unos prihoda i primitaka'!$C$3:$C$501,$A15,'Unos prihoda i primitaka'!G$3:G$501)</f>
        <v>105208</v>
      </c>
      <c r="F15" s="225">
        <f>SUMIF('Unos prihoda i primitaka'!$C$3:$C$501,$A15,'Unos prihoda i primitaka'!H$3:H$501)</f>
        <v>93718</v>
      </c>
      <c r="G15" s="225">
        <f>SUMIF('Unos prihoda i primitaka'!$C$3:$C$501,$A15,'Unos prihoda i primitaka'!I$3:I$501)</f>
        <v>16108</v>
      </c>
      <c r="H15" s="207" t="str">
        <f>'OPĆI DIO'!$C$1</f>
        <v>3068 INSTITUT ZA TURIZAM</v>
      </c>
    </row>
    <row r="16" spans="1:8">
      <c r="A16" s="248">
        <v>52</v>
      </c>
      <c r="B16" s="247" t="s">
        <v>3670</v>
      </c>
      <c r="C16" s="234">
        <v>22423</v>
      </c>
      <c r="D16" s="234"/>
      <c r="E16" s="225">
        <f>SUMIF('Unos prihoda i primitaka'!$C$3:$C$501,$A16,'Unos prihoda i primitaka'!G$3:G$501)</f>
        <v>0</v>
      </c>
      <c r="F16" s="225">
        <f>SUMIF('Unos prihoda i primitaka'!$C$3:$C$501,$A16,'Unos prihoda i primitaka'!H$3:H$501)</f>
        <v>0</v>
      </c>
      <c r="G16" s="225">
        <f>SUMIF('Unos prihoda i primitaka'!$C$3:$C$501,$A16,'Unos prihoda i primitaka'!I$3:I$501)</f>
        <v>0</v>
      </c>
      <c r="H16" s="207" t="str">
        <f>'OPĆI DIO'!$C$1</f>
        <v>3068 INSTITUT ZA TURIZAM</v>
      </c>
    </row>
    <row r="17" spans="1:8">
      <c r="A17" s="248">
        <v>552</v>
      </c>
      <c r="B17" s="247" t="s">
        <v>3671</v>
      </c>
      <c r="C17" s="234"/>
      <c r="D17" s="234"/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3068 INSTITUT ZA TURIZAM</v>
      </c>
    </row>
    <row r="18" spans="1:8">
      <c r="A18" s="248">
        <v>559</v>
      </c>
      <c r="B18" s="247" t="s">
        <v>3672</v>
      </c>
      <c r="C18" s="234"/>
      <c r="D18" s="234"/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3068 INSTITUT ZA TURIZAM</v>
      </c>
    </row>
    <row r="19" spans="1:8">
      <c r="A19" s="248">
        <v>561</v>
      </c>
      <c r="B19" s="247" t="s">
        <v>3673</v>
      </c>
      <c r="C19" s="234"/>
      <c r="D19" s="234"/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3068 INSTITUT ZA TURIZAM</v>
      </c>
    </row>
    <row r="20" spans="1:8" ht="18" customHeight="1">
      <c r="A20" s="248">
        <v>563</v>
      </c>
      <c r="B20" s="247" t="s">
        <v>3674</v>
      </c>
      <c r="C20" s="234"/>
      <c r="D20" s="234"/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3068 INSTITUT ZA TURIZAM</v>
      </c>
    </row>
    <row r="21" spans="1:8" ht="30">
      <c r="A21" s="248">
        <v>573</v>
      </c>
      <c r="B21" s="247" t="s">
        <v>974</v>
      </c>
      <c r="C21" s="234"/>
      <c r="D21" s="234"/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3068 INSTITUT ZA TURIZAM</v>
      </c>
    </row>
    <row r="22" spans="1:8">
      <c r="A22" s="248">
        <v>581</v>
      </c>
      <c r="B22" s="247" t="s">
        <v>3675</v>
      </c>
      <c r="C22" s="234">
        <v>200189</v>
      </c>
      <c r="D22" s="234">
        <v>140433</v>
      </c>
      <c r="E22" s="225">
        <f>SUMIF('Unos prihoda i primitaka'!$C$3:$C$501,$A22,'Unos prihoda i primitaka'!G$3:G$501)</f>
        <v>247626</v>
      </c>
      <c r="F22" s="225">
        <f>SUMIF('Unos prihoda i primitaka'!$C$3:$C$501,$A22,'Unos prihoda i primitaka'!H$3:H$501)</f>
        <v>226473</v>
      </c>
      <c r="G22" s="225">
        <f>SUMIF('Unos prihoda i primitaka'!$C$3:$C$501,$A22,'Unos prihoda i primitaka'!I$3:I$501)</f>
        <v>0</v>
      </c>
      <c r="H22" s="207" t="str">
        <f>'OPĆI DIO'!$C$1</f>
        <v>3068 INSTITUT ZA TURIZAM</v>
      </c>
    </row>
    <row r="23" spans="1:8" s="231" customFormat="1">
      <c r="A23" s="271">
        <v>6</v>
      </c>
      <c r="B23" s="244" t="s">
        <v>3676</v>
      </c>
      <c r="C23" s="201">
        <f>SUM(C24:C25)</f>
        <v>9843</v>
      </c>
      <c r="D23" s="201">
        <f>SUM(D24:D25)</f>
        <v>4922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3068 INSTITUT ZA TURIZAM</v>
      </c>
    </row>
    <row r="24" spans="1:8">
      <c r="A24" s="248">
        <v>61</v>
      </c>
      <c r="B24" s="247" t="s">
        <v>3677</v>
      </c>
      <c r="C24" s="234">
        <v>9843</v>
      </c>
      <c r="D24" s="234">
        <v>4922</v>
      </c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3068 INSTITUT ZA TURIZAM</v>
      </c>
    </row>
    <row r="25" spans="1:8">
      <c r="A25" s="248">
        <v>63</v>
      </c>
      <c r="B25" s="247" t="s">
        <v>3678</v>
      </c>
      <c r="C25" s="234"/>
      <c r="D25" s="234"/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3068 INSTITUT ZA TURIZAM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477</v>
      </c>
      <c r="D26" s="201">
        <f>+D27</f>
        <v>505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3068 INSTITUT ZA TURIZAM</v>
      </c>
    </row>
    <row r="27" spans="1:8" ht="30">
      <c r="A27" s="248">
        <v>71</v>
      </c>
      <c r="B27" s="247" t="s">
        <v>3680</v>
      </c>
      <c r="C27" s="234">
        <v>477</v>
      </c>
      <c r="D27" s="234">
        <v>505</v>
      </c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3068 INSTITUT ZA TURIZAM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/>
      <c r="D29" s="234"/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/>
      <c r="D30" s="234"/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1671614</v>
      </c>
      <c r="D31" s="202">
        <f>+D32+D35+D37+D40+D49+D52</f>
        <v>2088844</v>
      </c>
      <c r="E31" s="202">
        <f>+E32+E35+E37+E40+E49+E52+E54</f>
        <v>2305179</v>
      </c>
      <c r="F31" s="202">
        <f>+F32+F35+F37+F40+F49+F52+F54</f>
        <v>2207536</v>
      </c>
      <c r="G31" s="202">
        <f>+G32+G35+G37+G40+G49+G52+G54</f>
        <v>1977903</v>
      </c>
      <c r="H31" s="207" t="str">
        <f>'OPĆI DIO'!$C$1</f>
        <v>3068 INSTITUT ZA TURIZAM</v>
      </c>
    </row>
    <row r="32" spans="1:8" s="231" customFormat="1">
      <c r="A32" s="271">
        <v>1</v>
      </c>
      <c r="B32" s="244" t="s">
        <v>3660</v>
      </c>
      <c r="C32" s="201">
        <f>+C33+C34</f>
        <v>1023733</v>
      </c>
      <c r="D32" s="201">
        <f>+D33+D34</f>
        <v>1287269</v>
      </c>
      <c r="E32" s="201">
        <f>+E33+E34</f>
        <v>1407363</v>
      </c>
      <c r="F32" s="201">
        <f>+F33+F34</f>
        <v>1407363</v>
      </c>
      <c r="G32" s="201">
        <f>+G33+G34</f>
        <v>1407363</v>
      </c>
      <c r="H32" s="207" t="str">
        <f>'OPĆI DIO'!$C$1</f>
        <v>3068 INSTITUT ZA TURIZAM</v>
      </c>
    </row>
    <row r="33" spans="1:8">
      <c r="A33" s="248">
        <v>11</v>
      </c>
      <c r="B33" s="245" t="s">
        <v>3661</v>
      </c>
      <c r="C33" s="234">
        <v>1023733</v>
      </c>
      <c r="D33" s="234">
        <v>1287269</v>
      </c>
      <c r="E33" s="227">
        <f>SUMIF('Unos rashoda i izdataka'!$Q$3:$Q$501,$A33,'Unos rashoda i izdataka'!J$3:J$501)+SUMIF('Unos rashoda P4'!$A$3:$A$501,$A33,'Unos rashoda P4'!H$3:H$501)</f>
        <v>1407363</v>
      </c>
      <c r="F33" s="227">
        <f>SUMIF('Unos rashoda i izdataka'!$Q$3:$Q$501,$A33,'Unos rashoda i izdataka'!K$3:K$501)+SUMIF('Unos rashoda P4'!$A$3:$A$501,$A33,'Unos rashoda P4'!I$3:I$501)</f>
        <v>1407363</v>
      </c>
      <c r="G33" s="227">
        <f>SUMIF('Unos rashoda i izdataka'!$Q$3:$Q$501,$A33,'Unos rashoda i izdataka'!L$3:L$501)+SUMIF('Unos rashoda P4'!$A$3:$A$501,$A33,'Unos rashoda P4'!J$3:J$501)</f>
        <v>1407363</v>
      </c>
      <c r="H33" s="207" t="str">
        <f>'OPĆI DIO'!$C$1</f>
        <v>3068 INSTITUT ZA TURIZAM</v>
      </c>
    </row>
    <row r="34" spans="1:8">
      <c r="A34" s="248">
        <v>12</v>
      </c>
      <c r="B34" s="246" t="s">
        <v>3662</v>
      </c>
      <c r="C34" s="234"/>
      <c r="D34" s="234"/>
      <c r="E34" s="227">
        <f>SUMIF('Unos rashoda i izdataka'!$Q$3:$Q$501,$A34,'Unos rashoda i izdataka'!J$3:J$501)+SUMIF('Unos rashoda P4'!$A$3:$A$501,$A34,'Unos rashoda P4'!H$3:H$501)</f>
        <v>0</v>
      </c>
      <c r="F34" s="227">
        <f>SUMIF('Unos rashoda i izdataka'!$Q$3:$Q$501,$A34,'Unos rashoda i izdataka'!K$3:K$501)+SUMIF('Unos rashoda P4'!$A$3:$A$501,$A34,'Unos rashoda P4'!I$3:I$501)</f>
        <v>0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3068 INSTITUT ZA TURIZAM</v>
      </c>
    </row>
    <row r="35" spans="1:8" s="231" customFormat="1">
      <c r="A35" s="271">
        <v>3</v>
      </c>
      <c r="B35" s="244" t="s">
        <v>3663</v>
      </c>
      <c r="C35" s="201">
        <f>+C36</f>
        <v>503668</v>
      </c>
      <c r="D35" s="201">
        <f>+D36</f>
        <v>464766</v>
      </c>
      <c r="E35" s="201">
        <f>+E36</f>
        <v>479982</v>
      </c>
      <c r="F35" s="201">
        <f>+F36</f>
        <v>479982</v>
      </c>
      <c r="G35" s="201">
        <f>+G36</f>
        <v>479982</v>
      </c>
      <c r="H35" s="207" t="str">
        <f>'OPĆI DIO'!$C$1</f>
        <v>3068 INSTITUT ZA TURIZAM</v>
      </c>
    </row>
    <row r="36" spans="1:8">
      <c r="A36" s="248">
        <v>31</v>
      </c>
      <c r="B36" s="247" t="s">
        <v>3664</v>
      </c>
      <c r="C36" s="234">
        <v>503668</v>
      </c>
      <c r="D36" s="234">
        <v>464766</v>
      </c>
      <c r="E36" s="227">
        <f>SUMIF('Unos rashoda i izdataka'!$Q$3:$Q$501,$A36,'Unos rashoda i izdataka'!J$3:J$501)+SUMIF('Unos rashoda P4'!$A$3:$A$501,$A36,'Unos rashoda P4'!H$3:H$501)-'B.2 RAČUN FINANC IF'!E13</f>
        <v>479982</v>
      </c>
      <c r="F36" s="227">
        <f>SUMIF('Unos rashoda i izdataka'!$Q$3:$Q$501,$A36,'Unos rashoda i izdataka'!K$3:K$501)+SUMIF('Unos rashoda P4'!$A$3:$A$501,$A36,'Unos rashoda P4'!I$3:I$501)-'B.2 RAČUN FINANC IF'!F13</f>
        <v>479982</v>
      </c>
      <c r="G36" s="227">
        <f>SUMIF('Unos rashoda i izdataka'!$Q$3:$Q$501,$A36,'Unos rashoda i izdataka'!L$3:L$501)+SUMIF('Unos rashoda P4'!$A$3:$A$501,$A36,'Unos rashoda P4'!J$3:J$501)-'B.2 RAČUN FINANC IF'!G13</f>
        <v>479982</v>
      </c>
      <c r="H36" s="207" t="str">
        <f>'OPĆI DIO'!$C$1</f>
        <v>3068 INSTITUT ZA TURIZAM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3068 INSTITUT ZA TURIZAM</v>
      </c>
    </row>
    <row r="38" spans="1:8">
      <c r="A38" s="248">
        <v>41</v>
      </c>
      <c r="B38" s="247" t="s">
        <v>3666</v>
      </c>
      <c r="C38" s="234"/>
      <c r="D38" s="234"/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3068 INSTITUT ZA TURIZAM</v>
      </c>
    </row>
    <row r="39" spans="1:8">
      <c r="A39" s="248">
        <v>43</v>
      </c>
      <c r="B39" s="247" t="s">
        <v>3667</v>
      </c>
      <c r="C39" s="234"/>
      <c r="D39" s="234"/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3068 INSTITUT ZA TURIZAM</v>
      </c>
    </row>
    <row r="40" spans="1:8" s="231" customFormat="1">
      <c r="A40" s="271">
        <v>5</v>
      </c>
      <c r="B40" s="244" t="s">
        <v>3668</v>
      </c>
      <c r="C40" s="201">
        <f>SUM(C41:C48)</f>
        <v>141988</v>
      </c>
      <c r="D40" s="201">
        <f>SUM(D41:D48)</f>
        <v>331382</v>
      </c>
      <c r="E40" s="201">
        <f>SUM(E41:E48)</f>
        <v>417834</v>
      </c>
      <c r="F40" s="201">
        <f>SUM(F41:F48)</f>
        <v>320191</v>
      </c>
      <c r="G40" s="201">
        <f>SUM(G41:G48)</f>
        <v>90558</v>
      </c>
      <c r="H40" s="207" t="str">
        <f>'OPĆI DIO'!$C$1</f>
        <v>3068 INSTITUT ZA TURIZAM</v>
      </c>
    </row>
    <row r="41" spans="1:8">
      <c r="A41" s="248">
        <v>51</v>
      </c>
      <c r="B41" s="247" t="s">
        <v>3669</v>
      </c>
      <c r="C41" s="234">
        <v>14625</v>
      </c>
      <c r="D41" s="234">
        <v>116499</v>
      </c>
      <c r="E41" s="227">
        <f>SUMIF('Unos rashoda i izdataka'!$Q$3:$Q$501,$A41,'Unos rashoda i izdataka'!J$3:J$501)+SUMIF('Unos rashoda P4'!$A$3:$A$501,$A41,'Unos rashoda P4'!H$3:H$501)</f>
        <v>170208</v>
      </c>
      <c r="F41" s="227">
        <f>SUMIF('Unos rashoda i izdataka'!$Q$3:$Q$501,$A41,'Unos rashoda i izdataka'!K$3:K$501)+SUMIF('Unos rashoda P4'!$A$3:$A$501,$A41,'Unos rashoda P4'!I$3:I$501)</f>
        <v>93718</v>
      </c>
      <c r="G41" s="227">
        <f>SUMIF('Unos rashoda i izdataka'!$Q$3:$Q$501,$A41,'Unos rashoda i izdataka'!L$3:L$501)+SUMIF('Unos rashoda P4'!$A$3:$A$501,$A41,'Unos rashoda P4'!J$3:J$501)</f>
        <v>16108</v>
      </c>
      <c r="H41" s="207" t="str">
        <f>'OPĆI DIO'!$C$1</f>
        <v>3068 INSTITUT ZA TURIZAM</v>
      </c>
    </row>
    <row r="42" spans="1:8">
      <c r="A42" s="248">
        <v>52</v>
      </c>
      <c r="B42" s="247" t="s">
        <v>3670</v>
      </c>
      <c r="C42" s="234">
        <v>22423</v>
      </c>
      <c r="D42" s="234"/>
      <c r="E42" s="227">
        <f>SUMIF('Unos rashoda i izdataka'!$Q$3:$Q$501,$A42,'Unos rashoda i izdataka'!J$3:J$501)+SUMIF('Unos rashoda P4'!$A$3:$A$501,$A42,'Unos rashoda P4'!H$3:H$501)</f>
        <v>0</v>
      </c>
      <c r="F42" s="227">
        <f>SUMIF('Unos rashoda i izdataka'!$Q$3:$Q$501,$A42,'Unos rashoda i izdataka'!K$3:K$501)+SUMIF('Unos rashoda P4'!$A$3:$A$501,$A42,'Unos rashoda P4'!I$3:I$501)</f>
        <v>0</v>
      </c>
      <c r="G42" s="227">
        <f>SUMIF('Unos rashoda i izdataka'!$Q$3:$Q$501,$A42,'Unos rashoda i izdataka'!L$3:L$501)+SUMIF('Unos rashoda P4'!$A$3:$A$501,$A42,'Unos rashoda P4'!J$3:J$501)</f>
        <v>0</v>
      </c>
      <c r="H42" s="207" t="str">
        <f>'OPĆI DIO'!$C$1</f>
        <v>3068 INSTITUT ZA TURIZAM</v>
      </c>
    </row>
    <row r="43" spans="1:8">
      <c r="A43" s="248">
        <v>552</v>
      </c>
      <c r="B43" s="247" t="s">
        <v>3671</v>
      </c>
      <c r="C43" s="234"/>
      <c r="D43" s="234"/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3068 INSTITUT ZA TURIZAM</v>
      </c>
    </row>
    <row r="44" spans="1:8">
      <c r="A44" s="248">
        <v>559</v>
      </c>
      <c r="B44" s="247" t="s">
        <v>3672</v>
      </c>
      <c r="C44" s="234"/>
      <c r="D44" s="234"/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3068 INSTITUT ZA TURIZAM</v>
      </c>
    </row>
    <row r="45" spans="1:8">
      <c r="A45" s="248">
        <v>561</v>
      </c>
      <c r="B45" s="247" t="s">
        <v>3673</v>
      </c>
      <c r="C45" s="234"/>
      <c r="D45" s="234"/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3068 INSTITUT ZA TURIZAM</v>
      </c>
    </row>
    <row r="46" spans="1:8" ht="20.25" customHeight="1">
      <c r="A46" s="248">
        <v>563</v>
      </c>
      <c r="B46" s="247" t="s">
        <v>3674</v>
      </c>
      <c r="C46" s="234"/>
      <c r="D46" s="234"/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3068 INSTITUT ZA TURIZAM</v>
      </c>
    </row>
    <row r="47" spans="1:8" ht="30">
      <c r="A47" s="248">
        <v>573</v>
      </c>
      <c r="B47" s="247" t="s">
        <v>974</v>
      </c>
      <c r="C47" s="234"/>
      <c r="D47" s="234"/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3068 INSTITUT ZA TURIZAM</v>
      </c>
    </row>
    <row r="48" spans="1:8">
      <c r="A48" s="248">
        <v>581</v>
      </c>
      <c r="B48" s="247" t="s">
        <v>3675</v>
      </c>
      <c r="C48" s="234">
        <v>104940</v>
      </c>
      <c r="D48" s="234">
        <v>214883</v>
      </c>
      <c r="E48" s="227">
        <f>SUMIF('Unos rashoda i izdataka'!$Q$3:$Q$501,$A48,'Unos rashoda i izdataka'!J$3:J$501)+SUMIF('Unos rashoda P4'!$A$3:$A$501,$A48,'Unos rashoda P4'!H$3:H$501)</f>
        <v>247626</v>
      </c>
      <c r="F48" s="227">
        <f>SUMIF('Unos rashoda i izdataka'!$Q$3:$Q$501,$A48,'Unos rashoda i izdataka'!K$3:K$501)+SUMIF('Unos rashoda P4'!$A$3:$A$501,$A48,'Unos rashoda P4'!I$3:I$501)</f>
        <v>226473</v>
      </c>
      <c r="G48" s="227">
        <f>SUMIF('Unos rashoda i izdataka'!$Q$3:$Q$501,$A48,'Unos rashoda i izdataka'!L$3:L$501)+SUMIF('Unos rashoda P4'!$A$3:$A$501,$A48,'Unos rashoda P4'!J$3:J$501)</f>
        <v>74450</v>
      </c>
      <c r="H48" s="207" t="str">
        <f>'OPĆI DIO'!$C$1</f>
        <v>3068 INSTITUT ZA TURIZAM</v>
      </c>
    </row>
    <row r="49" spans="1:8" s="231" customFormat="1">
      <c r="A49" s="271">
        <v>6</v>
      </c>
      <c r="B49" s="244" t="s">
        <v>3676</v>
      </c>
      <c r="C49" s="201">
        <f>+C50+C51</f>
        <v>2225</v>
      </c>
      <c r="D49" s="201">
        <f>+D50+D51</f>
        <v>4922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3068 INSTITUT ZA TURIZAM</v>
      </c>
    </row>
    <row r="50" spans="1:8">
      <c r="A50" s="248">
        <v>61</v>
      </c>
      <c r="B50" s="247" t="s">
        <v>3677</v>
      </c>
      <c r="C50" s="234">
        <v>2225</v>
      </c>
      <c r="D50" s="234">
        <v>4922</v>
      </c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3068 INSTITUT ZA TURIZAM</v>
      </c>
    </row>
    <row r="51" spans="1:8">
      <c r="A51" s="248">
        <v>63</v>
      </c>
      <c r="B51" s="247" t="s">
        <v>3678</v>
      </c>
      <c r="C51" s="234"/>
      <c r="D51" s="234"/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3068 INSTITUT ZA TURIZAM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505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3068 INSTITUT ZA TURIZAM</v>
      </c>
    </row>
    <row r="53" spans="1:8" ht="30">
      <c r="A53" s="248">
        <v>71</v>
      </c>
      <c r="B53" s="247" t="s">
        <v>3680</v>
      </c>
      <c r="C53" s="234"/>
      <c r="D53" s="234">
        <v>505</v>
      </c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3068 INSTITUT ZA TURIZAM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/>
      <c r="D55" s="234"/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/>
      <c r="D56" s="234"/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7" t="s">
        <v>2889</v>
      </c>
      <c r="B1" s="297"/>
      <c r="C1" s="297"/>
      <c r="D1" s="297"/>
      <c r="E1" s="297"/>
      <c r="F1" s="297"/>
      <c r="G1" s="297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1671614</v>
      </c>
      <c r="D5" s="238">
        <f>+D6+D15+D21+D28+D38+D45+D52+D59+D66+D75</f>
        <v>2088844</v>
      </c>
      <c r="E5" s="238">
        <f>+E6+E15+E21+E28+E38+E45+E52+E59+E66+E75</f>
        <v>2305179</v>
      </c>
      <c r="F5" s="238">
        <f>+F6+F15+F21+F28+F38+F45+F52+F59+F66+F75</f>
        <v>2207536</v>
      </c>
      <c r="G5" s="238">
        <f>+G6+G15+G21+G28+G38+G45+G52+G59+G66+G75</f>
        <v>1977903</v>
      </c>
    </row>
    <row r="6" spans="1:192">
      <c r="A6" s="129">
        <v>1</v>
      </c>
      <c r="B6" s="34" t="s">
        <v>2891</v>
      </c>
      <c r="C6" s="140">
        <f>SUM(C7:C14)</f>
        <v>1671614</v>
      </c>
      <c r="D6" s="140">
        <f>SUM(D7:D14)</f>
        <v>2088844</v>
      </c>
      <c r="E6" s="140">
        <f>SUM(E7:E14)</f>
        <v>2305179</v>
      </c>
      <c r="F6" s="140">
        <f>SUM(F7:F14)</f>
        <v>2207536</v>
      </c>
      <c r="G6" s="140">
        <f>SUM(G7:G14)</f>
        <v>1977903</v>
      </c>
      <c r="H6" s="207" t="str">
        <f>'OPĆI DIO'!$C$1</f>
        <v>3068 INSTITUT ZA TURIZAM</v>
      </c>
    </row>
    <row r="7" spans="1:192" ht="25.5">
      <c r="A7" s="136">
        <v>11</v>
      </c>
      <c r="B7" s="23" t="s">
        <v>2892</v>
      </c>
      <c r="C7" s="233"/>
      <c r="D7" s="233"/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3068 INSTITUT ZA TURIZAM</v>
      </c>
    </row>
    <row r="8" spans="1:192">
      <c r="A8" s="136">
        <v>12</v>
      </c>
      <c r="B8" s="23" t="s">
        <v>2893</v>
      </c>
      <c r="C8" s="233"/>
      <c r="D8" s="233"/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3068 INSTITUT ZA TURIZAM</v>
      </c>
    </row>
    <row r="9" spans="1:192">
      <c r="A9" s="136">
        <v>13</v>
      </c>
      <c r="B9" s="23" t="s">
        <v>2895</v>
      </c>
      <c r="C9" s="233"/>
      <c r="D9" s="233"/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3068 INSTITUT ZA TURIZAM</v>
      </c>
    </row>
    <row r="10" spans="1:192">
      <c r="A10" s="136">
        <v>14</v>
      </c>
      <c r="B10" s="23" t="s">
        <v>2945</v>
      </c>
      <c r="C10" s="233"/>
      <c r="D10" s="233"/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3068 INSTITUT ZA TURIZAM</v>
      </c>
    </row>
    <row r="11" spans="1:192">
      <c r="A11" s="136">
        <v>15</v>
      </c>
      <c r="B11" s="23" t="s">
        <v>2902</v>
      </c>
      <c r="C11" s="233">
        <v>1671614</v>
      </c>
      <c r="D11" s="233">
        <v>2088844</v>
      </c>
      <c r="E11" s="233">
        <v>2305179</v>
      </c>
      <c r="F11" s="233">
        <v>2207536</v>
      </c>
      <c r="G11" s="233">
        <v>1977903</v>
      </c>
      <c r="H11" s="207" t="str">
        <f>'OPĆI DIO'!$C$1</f>
        <v>3068 INSTITUT ZA TURIZAM</v>
      </c>
    </row>
    <row r="12" spans="1:192">
      <c r="A12" s="136">
        <v>16</v>
      </c>
      <c r="B12" s="23" t="s">
        <v>2946</v>
      </c>
      <c r="C12" s="233"/>
      <c r="D12" s="233"/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3068 INSTITUT ZA TURIZAM</v>
      </c>
    </row>
    <row r="13" spans="1:192">
      <c r="A13" s="136">
        <v>17</v>
      </c>
      <c r="B13" s="23" t="s">
        <v>2947</v>
      </c>
      <c r="C13" s="233"/>
      <c r="D13" s="233"/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3068 INSTITUT ZA TURIZAM</v>
      </c>
    </row>
    <row r="14" spans="1:192" ht="25.5">
      <c r="A14" s="136">
        <v>18</v>
      </c>
      <c r="B14" s="23" t="s">
        <v>2914</v>
      </c>
      <c r="C14" s="233"/>
      <c r="D14" s="233"/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3068 INSTITUT ZA TURIZAM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3068 INSTITUT ZA TURIZAM</v>
      </c>
    </row>
    <row r="16" spans="1:192">
      <c r="A16" s="136">
        <v>21</v>
      </c>
      <c r="B16" s="23" t="s">
        <v>2949</v>
      </c>
      <c r="C16" s="233"/>
      <c r="D16" s="233"/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3068 INSTITUT ZA TURIZAM</v>
      </c>
    </row>
    <row r="17" spans="1:8">
      <c r="A17" s="136">
        <v>22</v>
      </c>
      <c r="B17" s="23" t="s">
        <v>2950</v>
      </c>
      <c r="C17" s="233"/>
      <c r="D17" s="233"/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3068 INSTITUT ZA TURIZAM</v>
      </c>
    </row>
    <row r="18" spans="1:8">
      <c r="A18" s="136">
        <v>23</v>
      </c>
      <c r="B18" s="23" t="s">
        <v>2951</v>
      </c>
      <c r="C18" s="233"/>
      <c r="D18" s="233"/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3068 INSTITUT ZA TURIZAM</v>
      </c>
    </row>
    <row r="19" spans="1:8">
      <c r="A19" s="136">
        <v>24</v>
      </c>
      <c r="B19" s="23" t="s">
        <v>2952</v>
      </c>
      <c r="C19" s="233"/>
      <c r="D19" s="233"/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3068 INSTITUT ZA TURIZAM</v>
      </c>
    </row>
    <row r="20" spans="1:8">
      <c r="A20" s="136">
        <v>25</v>
      </c>
      <c r="B20" s="23" t="s">
        <v>2953</v>
      </c>
      <c r="C20" s="233"/>
      <c r="D20" s="233"/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3068 INSTITUT ZA TURIZAM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3068 INSTITUT ZA TURIZAM</v>
      </c>
    </row>
    <row r="22" spans="1:8">
      <c r="A22" s="136">
        <v>31</v>
      </c>
      <c r="B22" s="23" t="s">
        <v>2955</v>
      </c>
      <c r="C22" s="233"/>
      <c r="D22" s="233"/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3068 INSTITUT ZA TURIZAM</v>
      </c>
    </row>
    <row r="23" spans="1:8">
      <c r="A23" s="136">
        <v>32</v>
      </c>
      <c r="B23" s="23" t="s">
        <v>2956</v>
      </c>
      <c r="C23" s="233"/>
      <c r="D23" s="233"/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3068 INSTITUT ZA TURIZAM</v>
      </c>
    </row>
    <row r="24" spans="1:8">
      <c r="A24" s="136">
        <v>33</v>
      </c>
      <c r="B24" s="23" t="s">
        <v>2957</v>
      </c>
      <c r="C24" s="233"/>
      <c r="D24" s="233"/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3068 INSTITUT ZA TURIZAM</v>
      </c>
    </row>
    <row r="25" spans="1:8">
      <c r="A25" s="136">
        <v>34</v>
      </c>
      <c r="B25" s="23" t="s">
        <v>2958</v>
      </c>
      <c r="C25" s="233"/>
      <c r="D25" s="233"/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3068 INSTITUT ZA TURIZAM</v>
      </c>
    </row>
    <row r="26" spans="1:8">
      <c r="A26" s="136">
        <v>35</v>
      </c>
      <c r="B26" s="23" t="s">
        <v>2959</v>
      </c>
      <c r="C26" s="233"/>
      <c r="D26" s="233"/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3068 INSTITUT ZA TURIZAM</v>
      </c>
    </row>
    <row r="27" spans="1:8" ht="25.5">
      <c r="A27" s="136">
        <v>36</v>
      </c>
      <c r="B27" s="23" t="s">
        <v>2960</v>
      </c>
      <c r="C27" s="233"/>
      <c r="D27" s="233"/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3068 INSTITUT ZA TURIZAM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3068 INSTITUT ZA TURIZAM</v>
      </c>
    </row>
    <row r="29" spans="1:8">
      <c r="A29" s="136">
        <v>41</v>
      </c>
      <c r="B29" s="23" t="s">
        <v>2962</v>
      </c>
      <c r="C29" s="233"/>
      <c r="D29" s="233"/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3068 INSTITUT ZA TURIZAM</v>
      </c>
    </row>
    <row r="30" spans="1:8">
      <c r="A30" s="136">
        <v>42</v>
      </c>
      <c r="B30" s="23" t="s">
        <v>2963</v>
      </c>
      <c r="C30" s="233"/>
      <c r="D30" s="233"/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3068 INSTITUT ZA TURIZAM</v>
      </c>
    </row>
    <row r="31" spans="1:8">
      <c r="A31" s="136">
        <v>43</v>
      </c>
      <c r="B31" s="23" t="s">
        <v>2964</v>
      </c>
      <c r="C31" s="233"/>
      <c r="D31" s="233"/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3068 INSTITUT ZA TURIZAM</v>
      </c>
    </row>
    <row r="32" spans="1:8">
      <c r="A32" s="136">
        <v>44</v>
      </c>
      <c r="B32" s="23" t="s">
        <v>2965</v>
      </c>
      <c r="C32" s="233"/>
      <c r="D32" s="233"/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3068 INSTITUT ZA TURIZAM</v>
      </c>
    </row>
    <row r="33" spans="1:8">
      <c r="A33" s="136">
        <v>45</v>
      </c>
      <c r="B33" s="23" t="s">
        <v>2966</v>
      </c>
      <c r="C33" s="233"/>
      <c r="D33" s="233"/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3068 INSTITUT ZA TURIZAM</v>
      </c>
    </row>
    <row r="34" spans="1:8">
      <c r="A34" s="136">
        <v>46</v>
      </c>
      <c r="B34" s="23" t="s">
        <v>2924</v>
      </c>
      <c r="C34" s="233"/>
      <c r="D34" s="233"/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3068 INSTITUT ZA TURIZAM</v>
      </c>
    </row>
    <row r="35" spans="1:8">
      <c r="A35" s="136">
        <v>47</v>
      </c>
      <c r="B35" s="23" t="s">
        <v>2967</v>
      </c>
      <c r="C35" s="233"/>
      <c r="D35" s="233"/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3068 INSTITUT ZA TURIZAM</v>
      </c>
    </row>
    <row r="36" spans="1:8">
      <c r="A36" s="136">
        <v>48</v>
      </c>
      <c r="B36" s="23" t="s">
        <v>2968</v>
      </c>
      <c r="C36" s="233"/>
      <c r="D36" s="233"/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3068 INSTITUT ZA TURIZAM</v>
      </c>
    </row>
    <row r="37" spans="1:8">
      <c r="A37" s="136">
        <v>49</v>
      </c>
      <c r="B37" s="23" t="s">
        <v>2969</v>
      </c>
      <c r="C37" s="233"/>
      <c r="D37" s="233"/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3068 INSTITUT ZA TURIZAM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3068 INSTITUT ZA TURIZAM</v>
      </c>
    </row>
    <row r="39" spans="1:8">
      <c r="A39" s="136">
        <v>51</v>
      </c>
      <c r="B39" s="23" t="s">
        <v>2971</v>
      </c>
      <c r="C39" s="233"/>
      <c r="D39" s="233"/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3068 INSTITUT ZA TURIZAM</v>
      </c>
    </row>
    <row r="40" spans="1:8">
      <c r="A40" s="136">
        <v>52</v>
      </c>
      <c r="B40" s="23" t="s">
        <v>2972</v>
      </c>
      <c r="C40" s="233"/>
      <c r="D40" s="233"/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3068 INSTITUT ZA TURIZAM</v>
      </c>
    </row>
    <row r="41" spans="1:8">
      <c r="A41" s="136">
        <v>53</v>
      </c>
      <c r="B41" s="23" t="s">
        <v>2973</v>
      </c>
      <c r="C41" s="233"/>
      <c r="D41" s="233"/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3068 INSTITUT ZA TURIZAM</v>
      </c>
    </row>
    <row r="42" spans="1:8">
      <c r="A42" s="136">
        <v>54</v>
      </c>
      <c r="B42" s="23" t="s">
        <v>2974</v>
      </c>
      <c r="C42" s="233"/>
      <c r="D42" s="233"/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3068 INSTITUT ZA TURIZAM</v>
      </c>
    </row>
    <row r="43" spans="1:8">
      <c r="A43" s="136">
        <v>55</v>
      </c>
      <c r="B43" s="23" t="s">
        <v>2975</v>
      </c>
      <c r="C43" s="233"/>
      <c r="D43" s="233"/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3068 INSTITUT ZA TURIZAM</v>
      </c>
    </row>
    <row r="44" spans="1:8" ht="25.5">
      <c r="A44" s="136">
        <v>56</v>
      </c>
      <c r="B44" s="23" t="s">
        <v>2976</v>
      </c>
      <c r="C44" s="233"/>
      <c r="D44" s="233"/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3068 INSTITUT ZA TURIZAM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3068 INSTITUT ZA TURIZAM</v>
      </c>
    </row>
    <row r="46" spans="1:8">
      <c r="A46" s="136">
        <v>61</v>
      </c>
      <c r="B46" s="23" t="s">
        <v>2978</v>
      </c>
      <c r="C46" s="233"/>
      <c r="D46" s="233"/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3068 INSTITUT ZA TURIZAM</v>
      </c>
    </row>
    <row r="47" spans="1:8">
      <c r="A47" s="136">
        <v>62</v>
      </c>
      <c r="B47" s="23" t="s">
        <v>2979</v>
      </c>
      <c r="C47" s="233"/>
      <c r="D47" s="233"/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3068 INSTITUT ZA TURIZAM</v>
      </c>
    </row>
    <row r="48" spans="1:8">
      <c r="A48" s="136">
        <v>63</v>
      </c>
      <c r="B48" s="23" t="s">
        <v>2980</v>
      </c>
      <c r="C48" s="233"/>
      <c r="D48" s="233"/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3068 INSTITUT ZA TURIZAM</v>
      </c>
    </row>
    <row r="49" spans="1:8">
      <c r="A49" s="136">
        <v>64</v>
      </c>
      <c r="B49" s="23" t="s">
        <v>2981</v>
      </c>
      <c r="C49" s="233"/>
      <c r="D49" s="233"/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3068 INSTITUT ZA TURIZAM</v>
      </c>
    </row>
    <row r="50" spans="1:8" ht="25.5">
      <c r="A50" s="136">
        <v>65</v>
      </c>
      <c r="B50" s="23" t="s">
        <v>2982</v>
      </c>
      <c r="C50" s="233"/>
      <c r="D50" s="233"/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3068 INSTITUT ZA TURIZAM</v>
      </c>
    </row>
    <row r="51" spans="1:8" ht="25.5">
      <c r="A51" s="136">
        <v>66</v>
      </c>
      <c r="B51" s="23" t="s">
        <v>2983</v>
      </c>
      <c r="C51" s="233"/>
      <c r="D51" s="233"/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3068 INSTITUT ZA TURIZAM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3068 INSTITUT ZA TURIZAM</v>
      </c>
    </row>
    <row r="53" spans="1:8">
      <c r="A53" s="136">
        <v>71</v>
      </c>
      <c r="B53" s="23" t="s">
        <v>2985</v>
      </c>
      <c r="C53" s="233"/>
      <c r="D53" s="233"/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3068 INSTITUT ZA TURIZAM</v>
      </c>
    </row>
    <row r="54" spans="1:8">
      <c r="A54" s="136">
        <v>72</v>
      </c>
      <c r="B54" s="23" t="s">
        <v>2986</v>
      </c>
      <c r="C54" s="233"/>
      <c r="D54" s="233"/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3068 INSTITUT ZA TURIZAM</v>
      </c>
    </row>
    <row r="55" spans="1:8">
      <c r="A55" s="136">
        <v>73</v>
      </c>
      <c r="B55" s="23" t="s">
        <v>2987</v>
      </c>
      <c r="C55" s="233"/>
      <c r="D55" s="233"/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3068 INSTITUT ZA TURIZAM</v>
      </c>
    </row>
    <row r="56" spans="1:8">
      <c r="A56" s="136">
        <v>74</v>
      </c>
      <c r="B56" s="23" t="s">
        <v>2988</v>
      </c>
      <c r="C56" s="233"/>
      <c r="D56" s="233"/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3068 INSTITUT ZA TURIZAM</v>
      </c>
    </row>
    <row r="57" spans="1:8">
      <c r="A57" s="136">
        <v>75</v>
      </c>
      <c r="B57" s="23" t="s">
        <v>2989</v>
      </c>
      <c r="C57" s="233"/>
      <c r="D57" s="233"/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3068 INSTITUT ZA TURIZAM</v>
      </c>
    </row>
    <row r="58" spans="1:8" ht="25.5">
      <c r="A58" s="136">
        <v>76</v>
      </c>
      <c r="B58" s="23" t="s">
        <v>2990</v>
      </c>
      <c r="C58" s="233"/>
      <c r="D58" s="233"/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3068 INSTITUT ZA TURIZAM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3068 INSTITUT ZA TURIZAM</v>
      </c>
    </row>
    <row r="60" spans="1:8">
      <c r="A60" s="136">
        <v>81</v>
      </c>
      <c r="B60" s="23" t="s">
        <v>2992</v>
      </c>
      <c r="C60" s="233"/>
      <c r="D60" s="233"/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3068 INSTITUT ZA TURIZAM</v>
      </c>
    </row>
    <row r="61" spans="1:8">
      <c r="A61" s="136">
        <v>82</v>
      </c>
      <c r="B61" s="23" t="s">
        <v>2910</v>
      </c>
      <c r="C61" s="233"/>
      <c r="D61" s="233"/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3068 INSTITUT ZA TURIZAM</v>
      </c>
    </row>
    <row r="62" spans="1:8">
      <c r="A62" s="136">
        <v>83</v>
      </c>
      <c r="B62" s="23" t="s">
        <v>2993</v>
      </c>
      <c r="C62" s="233"/>
      <c r="D62" s="233"/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3068 INSTITUT ZA TURIZAM</v>
      </c>
    </row>
    <row r="63" spans="1:8">
      <c r="A63" s="136">
        <v>84</v>
      </c>
      <c r="B63" s="23" t="s">
        <v>2994</v>
      </c>
      <c r="C63" s="233"/>
      <c r="D63" s="233"/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3068 INSTITUT ZA TURIZAM</v>
      </c>
    </row>
    <row r="64" spans="1:8">
      <c r="A64" s="136">
        <v>85</v>
      </c>
      <c r="B64" s="23" t="s">
        <v>2995</v>
      </c>
      <c r="C64" s="233"/>
      <c r="D64" s="233"/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3068 INSTITUT ZA TURIZAM</v>
      </c>
    </row>
    <row r="65" spans="1:8" ht="25.5">
      <c r="A65" s="136">
        <v>86</v>
      </c>
      <c r="B65" s="23" t="s">
        <v>2996</v>
      </c>
      <c r="C65" s="233"/>
      <c r="D65" s="233"/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3068 INSTITUT ZA TURIZAM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3068 INSTITUT ZA TURIZAM</v>
      </c>
    </row>
    <row r="67" spans="1:8">
      <c r="A67" s="136">
        <v>91</v>
      </c>
      <c r="B67" s="23" t="s">
        <v>2998</v>
      </c>
      <c r="C67" s="233"/>
      <c r="D67" s="233"/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3068 INSTITUT ZA TURIZAM</v>
      </c>
    </row>
    <row r="68" spans="1:8">
      <c r="A68" s="136">
        <v>92</v>
      </c>
      <c r="B68" s="23" t="s">
        <v>2999</v>
      </c>
      <c r="C68" s="233"/>
      <c r="D68" s="233"/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3068 INSTITUT ZA TURIZAM</v>
      </c>
    </row>
    <row r="69" spans="1:8" ht="26.25" customHeight="1">
      <c r="A69" s="136">
        <v>93</v>
      </c>
      <c r="B69" s="23" t="s">
        <v>3000</v>
      </c>
      <c r="C69" s="233"/>
      <c r="D69" s="233"/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3068 INSTITUT ZA TURIZAM</v>
      </c>
    </row>
    <row r="70" spans="1:8">
      <c r="A70" s="136">
        <v>94</v>
      </c>
      <c r="B70" s="23" t="s">
        <v>3001</v>
      </c>
      <c r="C70" s="233"/>
      <c r="D70" s="233"/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3068 INSTITUT ZA TURIZAM</v>
      </c>
    </row>
    <row r="71" spans="1:8">
      <c r="A71" s="136">
        <v>95</v>
      </c>
      <c r="B71" s="23" t="s">
        <v>2920</v>
      </c>
      <c r="C71" s="233"/>
      <c r="D71" s="233"/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3068 INSTITUT ZA TURIZAM</v>
      </c>
    </row>
    <row r="72" spans="1:8">
      <c r="A72" s="136">
        <v>96</v>
      </c>
      <c r="B72" s="23" t="s">
        <v>2918</v>
      </c>
      <c r="C72" s="233"/>
      <c r="D72" s="233"/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3068 INSTITUT ZA TURIZAM</v>
      </c>
    </row>
    <row r="73" spans="1:8">
      <c r="A73" s="136">
        <v>97</v>
      </c>
      <c r="B73" s="23" t="s">
        <v>2904</v>
      </c>
      <c r="C73" s="233"/>
      <c r="D73" s="233"/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3068 INSTITUT ZA TURIZAM</v>
      </c>
    </row>
    <row r="74" spans="1:8">
      <c r="A74" s="136">
        <v>98</v>
      </c>
      <c r="B74" s="23" t="s">
        <v>2906</v>
      </c>
      <c r="C74" s="233"/>
      <c r="D74" s="233"/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3068 INSTITUT ZA TURIZAM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3068 INSTITUT ZA TURIZAM</v>
      </c>
    </row>
    <row r="76" spans="1:8">
      <c r="A76" s="136">
        <v>101</v>
      </c>
      <c r="B76" s="23" t="s">
        <v>3003</v>
      </c>
      <c r="C76" s="233"/>
      <c r="D76" s="233"/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3068 INSTITUT ZA TURIZAM</v>
      </c>
    </row>
    <row r="77" spans="1:8">
      <c r="A77" s="136">
        <v>102</v>
      </c>
      <c r="B77" s="23" t="s">
        <v>3004</v>
      </c>
      <c r="C77" s="233"/>
      <c r="D77" s="233"/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3068 INSTITUT ZA TURIZAM</v>
      </c>
    </row>
    <row r="78" spans="1:8">
      <c r="A78" s="136">
        <v>103</v>
      </c>
      <c r="B78" s="23" t="s">
        <v>3005</v>
      </c>
      <c r="C78" s="233"/>
      <c r="D78" s="233"/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3068 INSTITUT ZA TURIZAM</v>
      </c>
    </row>
    <row r="79" spans="1:8">
      <c r="A79" s="136">
        <v>104</v>
      </c>
      <c r="B79" s="23" t="s">
        <v>3006</v>
      </c>
      <c r="C79" s="233"/>
      <c r="D79" s="233"/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3068 INSTITUT ZA TURIZAM</v>
      </c>
    </row>
    <row r="80" spans="1:8">
      <c r="A80" s="136">
        <v>105</v>
      </c>
      <c r="B80" s="23" t="s">
        <v>3007</v>
      </c>
      <c r="C80" s="233"/>
      <c r="D80" s="233"/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3068 INSTITUT ZA TURIZAM</v>
      </c>
    </row>
    <row r="81" spans="1:8">
      <c r="A81" s="136">
        <v>106</v>
      </c>
      <c r="B81" s="23" t="s">
        <v>3008</v>
      </c>
      <c r="C81" s="233"/>
      <c r="D81" s="233"/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3068 INSTITUT ZA TURIZAM</v>
      </c>
    </row>
    <row r="82" spans="1:8" ht="25.5">
      <c r="A82" s="136">
        <v>107</v>
      </c>
      <c r="B82" s="23" t="s">
        <v>3009</v>
      </c>
      <c r="C82" s="233"/>
      <c r="D82" s="233"/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3068 INSTITUT ZA TURIZAM</v>
      </c>
    </row>
    <row r="83" spans="1:8">
      <c r="A83" s="136">
        <v>108</v>
      </c>
      <c r="B83" s="23" t="s">
        <v>3010</v>
      </c>
      <c r="C83" s="233"/>
      <c r="D83" s="233"/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3068 INSTITUT ZA TURIZAM</v>
      </c>
    </row>
    <row r="84" spans="1:8" ht="25.5">
      <c r="A84" s="136">
        <v>109</v>
      </c>
      <c r="B84" s="23" t="s">
        <v>3011</v>
      </c>
      <c r="C84" s="233"/>
      <c r="D84" s="233"/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3068 INSTITUT ZA TURIZAM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5" t="s">
        <v>2864</v>
      </c>
      <c r="B2" s="305"/>
      <c r="C2" s="305"/>
      <c r="D2" s="305"/>
      <c r="E2" s="305"/>
      <c r="F2" s="305"/>
      <c r="G2" s="305"/>
      <c r="H2" s="305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5" t="s">
        <v>2887</v>
      </c>
      <c r="B4" s="305"/>
      <c r="C4" s="305"/>
      <c r="D4" s="305"/>
      <c r="E4" s="305"/>
      <c r="F4" s="305"/>
      <c r="G4" s="305"/>
      <c r="H4" s="305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5" t="s">
        <v>3682</v>
      </c>
      <c r="B6" s="305"/>
      <c r="C6" s="305"/>
      <c r="D6" s="305"/>
      <c r="E6" s="305"/>
      <c r="F6" s="305"/>
      <c r="G6" s="305"/>
      <c r="H6" s="305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6" t="s">
        <v>3654</v>
      </c>
      <c r="B8" s="307"/>
      <c r="C8" s="308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9">
        <v>1</v>
      </c>
      <c r="B9" s="310"/>
      <c r="C9" s="311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0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3068 INSTITUT ZA TURIZAM</v>
      </c>
    </row>
    <row r="11" spans="1:10">
      <c r="A11" s="165"/>
      <c r="B11" s="166">
        <v>81</v>
      </c>
      <c r="C11" s="279" t="s">
        <v>6628</v>
      </c>
      <c r="D11" s="226"/>
      <c r="E11" s="226"/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3068 INSTITUT ZA TURIZAM</v>
      </c>
    </row>
    <row r="12" spans="1:10" ht="25.5">
      <c r="A12" s="165"/>
      <c r="B12" s="166">
        <v>82</v>
      </c>
      <c r="C12" s="279" t="s">
        <v>6629</v>
      </c>
      <c r="D12" s="226"/>
      <c r="E12" s="226"/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3068 INSTITUT ZA TURIZAM</v>
      </c>
    </row>
    <row r="13" spans="1:10" ht="25.5">
      <c r="A13" s="165"/>
      <c r="B13" s="166">
        <v>83</v>
      </c>
      <c r="C13" s="279" t="s">
        <v>6630</v>
      </c>
      <c r="D13" s="226"/>
      <c r="E13" s="226"/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3068 INSTITUT ZA TURIZAM</v>
      </c>
    </row>
    <row r="14" spans="1:10">
      <c r="A14" s="165"/>
      <c r="B14" s="166">
        <v>84</v>
      </c>
      <c r="C14" s="166" t="s">
        <v>2884</v>
      </c>
      <c r="D14" s="226"/>
      <c r="E14" s="226"/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3068 INSTITUT ZA TURIZAM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0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3068 INSTITUT ZA TURIZAM</v>
      </c>
    </row>
    <row r="16" spans="1:10">
      <c r="A16" s="166"/>
      <c r="B16" s="166">
        <v>51</v>
      </c>
      <c r="C16" s="277" t="s">
        <v>6616</v>
      </c>
      <c r="D16" s="226"/>
      <c r="E16" s="226"/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3068 INSTITUT ZA TURIZAM</v>
      </c>
    </row>
    <row r="17" spans="1:9" ht="25.5">
      <c r="A17" s="166"/>
      <c r="B17" s="166">
        <v>52</v>
      </c>
      <c r="C17" s="277" t="s">
        <v>6617</v>
      </c>
      <c r="D17" s="226"/>
      <c r="E17" s="226"/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/>
      <c r="E18" s="226"/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/>
      <c r="E19" s="226"/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3068 INSTITUT ZA TURIZAM</v>
      </c>
    </row>
    <row r="20" spans="1:9" ht="25.5">
      <c r="A20" s="166"/>
      <c r="B20" s="166">
        <v>55</v>
      </c>
      <c r="C20" s="169" t="s">
        <v>6619</v>
      </c>
      <c r="D20" s="226"/>
      <c r="E20" s="226"/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C8" sqref="C8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5" t="s">
        <v>3685</v>
      </c>
      <c r="C2" s="305"/>
      <c r="D2" s="305"/>
      <c r="E2" s="305"/>
      <c r="F2" s="305"/>
      <c r="G2" s="305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3068 INSTITUT ZA TURIZAM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3068 INSTITUT ZA TURIZAM</v>
      </c>
    </row>
    <row r="8" spans="1:9" s="184" customFormat="1">
      <c r="A8" s="184">
        <v>81</v>
      </c>
      <c r="B8" s="181" t="s">
        <v>3667</v>
      </c>
      <c r="C8" s="251"/>
      <c r="D8" s="251"/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3068 INSTITUT ZA TURIZAM</v>
      </c>
    </row>
    <row r="9" spans="1:9" s="184" customFormat="1">
      <c r="A9" s="184">
        <v>83</v>
      </c>
      <c r="B9" s="181" t="s">
        <v>3667</v>
      </c>
      <c r="C9" s="251"/>
      <c r="D9" s="251"/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3068 INSTITUT ZA TURIZAM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3068 INSTITUT ZA TURIZAM</v>
      </c>
    </row>
    <row r="11" spans="1:9" s="184" customFormat="1">
      <c r="A11" s="184">
        <v>84</v>
      </c>
      <c r="B11" s="181" t="s">
        <v>4539</v>
      </c>
      <c r="C11" s="251"/>
      <c r="D11" s="251"/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3068 INSTITUT ZA TURIZAM</v>
      </c>
    </row>
    <row r="12" spans="1:9">
      <c r="B12" s="241" t="s">
        <v>3687</v>
      </c>
      <c r="C12" s="242">
        <f t="shared" ref="C12:G13" si="0">C13</f>
        <v>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3068 INSTITUT ZA TURIZAM</v>
      </c>
    </row>
    <row r="13" spans="1:9" s="231" customFormat="1">
      <c r="B13" s="229" t="s">
        <v>3664</v>
      </c>
      <c r="C13" s="232">
        <f t="shared" si="0"/>
        <v>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3068 INSTITUT ZA TURIZAM</v>
      </c>
    </row>
    <row r="14" spans="1:9" s="184" customFormat="1">
      <c r="A14" s="184">
        <v>5</v>
      </c>
      <c r="B14" s="181" t="s">
        <v>3664</v>
      </c>
      <c r="C14" s="251"/>
      <c r="D14" s="251"/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3068 INSTITUT ZA TURIZAM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Branka  Božić</cp:lastModifiedBy>
  <cp:lastPrinted>2024-12-17T12:54:56Z</cp:lastPrinted>
  <dcterms:created xsi:type="dcterms:W3CDTF">2018-09-10T07:36:17Z</dcterms:created>
  <dcterms:modified xsi:type="dcterms:W3CDTF">2025-02-18T09:46:20Z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