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nujic\Desktop\"/>
    </mc:Choice>
  </mc:AlternateContent>
  <xr:revisionPtr revIDLastSave="0" documentId="13_ncr:1_{6CD8A703-A7EC-464A-AD7B-82FC0E28E070}" xr6:coauthVersionLast="47" xr6:coauthVersionMax="47" xr10:uidLastSave="{00000000-0000-0000-0000-000000000000}"/>
  <workbookProtection workbookAlgorithmName="SHA-512" workbookHashValue="B33rxPU6LJUH22HD8cEc7mMoRwAfaJQ2G+SWWvI0m4NxPYB2pRSiYfunSRqB2QQ2V9yHw3up0N9o4NtwQ4Eh4w==" workbookSaltValue="ZrkPTSanGz126bBoQrsShg==" workbookSpinCount="100000" lockStructure="1"/>
  <bookViews>
    <workbookView xWindow="-28920" yWindow="-120" windowWidth="29040" windowHeight="15840" xr2:uid="{00000000-000D-0000-FFFF-FFFF00000000}"/>
  </bookViews>
  <sheets>
    <sheet name=" JAVNI INSTITU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G52" i="1"/>
  <c r="F52" i="1"/>
  <c r="E52" i="1"/>
  <c r="G13" i="1"/>
  <c r="F13" i="1"/>
  <c r="E13" i="1"/>
  <c r="G9" i="1"/>
  <c r="F9" i="1" l="1"/>
  <c r="E9" i="1"/>
  <c r="D23" i="1"/>
  <c r="D22" i="1"/>
  <c r="D56" i="1" l="1"/>
  <c r="C55" i="1"/>
  <c r="D55" i="1" s="1"/>
  <c r="D54" i="1"/>
  <c r="D53" i="1"/>
  <c r="C52" i="1"/>
  <c r="D50" i="1"/>
  <c r="D49" i="1"/>
  <c r="D45" i="1"/>
  <c r="C44" i="1"/>
  <c r="D44" i="1" s="1"/>
  <c r="D42" i="1"/>
  <c r="C41" i="1"/>
  <c r="D41" i="1" s="1"/>
  <c r="D39" i="1"/>
  <c r="C38" i="1"/>
  <c r="D38" i="1" s="1"/>
  <c r="D36" i="1"/>
  <c r="C35" i="1"/>
  <c r="D35" i="1" s="1"/>
  <c r="D34" i="1"/>
  <c r="D33" i="1"/>
  <c r="D32" i="1"/>
  <c r="D31" i="1"/>
  <c r="C30" i="1"/>
  <c r="D27" i="1"/>
  <c r="D21" i="1"/>
  <c r="D20" i="1"/>
  <c r="C19" i="1"/>
  <c r="D19" i="1" s="1"/>
  <c r="D18" i="1"/>
  <c r="D17" i="1"/>
  <c r="D16" i="1"/>
  <c r="D15" i="1"/>
  <c r="D14" i="1"/>
  <c r="C13" i="1"/>
  <c r="D13" i="1" s="1"/>
  <c r="D12" i="1"/>
  <c r="D11" i="1"/>
  <c r="D10" i="1"/>
  <c r="C9" i="1"/>
  <c r="D9" i="1" s="1"/>
  <c r="D8" i="1"/>
  <c r="C29" i="1" l="1"/>
  <c r="C51" i="1"/>
  <c r="D51" i="1" s="1"/>
  <c r="C37" i="1"/>
  <c r="D37" i="1" s="1"/>
  <c r="D30" i="1"/>
  <c r="C43" i="1"/>
  <c r="D43" i="1" s="1"/>
  <c r="D29" i="1"/>
  <c r="D52" i="1"/>
  <c r="C28" i="1" l="1"/>
  <c r="D28" i="1" s="1"/>
</calcChain>
</file>

<file path=xl/sharedStrings.xml><?xml version="1.0" encoding="utf-8"?>
<sst xmlns="http://schemas.openxmlformats.org/spreadsheetml/2006/main" count="122" uniqueCount="51">
  <si>
    <t>3068INSTITUT ZA TURIZAM</t>
  </si>
  <si>
    <t>II. POSEBNI DIO</t>
  </si>
  <si>
    <t>U HRK</t>
  </si>
  <si>
    <t>U EUR</t>
  </si>
  <si>
    <t/>
  </si>
  <si>
    <t>Tekući plan 
2022.</t>
  </si>
  <si>
    <t>Plan za 2023.</t>
  </si>
  <si>
    <t>Projekcija 
za 2024.</t>
  </si>
  <si>
    <t>Projekcija 
za 2025.</t>
  </si>
  <si>
    <t>080</t>
  </si>
  <si>
    <t>MINISTARSTVO ZNANOSTI I OBRAZOVANJA</t>
  </si>
  <si>
    <t>08008</t>
  </si>
  <si>
    <t>Javni instituti u Republici Hrvatskoj</t>
  </si>
  <si>
    <t>3801</t>
  </si>
  <si>
    <t>ULAGANJE U ZNANSTVENO ISTRAŽIVAČKU DJELATNOST</t>
  </si>
  <si>
    <t>A622000</t>
  </si>
  <si>
    <t>REDOVNA DJELATNOST JAVNIH INSTITUTA</t>
  </si>
  <si>
    <t>0150</t>
  </si>
  <si>
    <t>Istraživanje i razvoj: Opće javne usluge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</si>
  <si>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</si>
  <si>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</si>
  <si>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</si>
  <si>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</si>
  <si>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</si>
  <si>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</si>
  <si>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</si>
  <si>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</si>
  <si>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A622125</t>
  </si>
  <si>
    <t>EU PROJEKTI JAVNIH INSTITUTA (IZ EVIDENCIJSKIH PRIHODA)</t>
  </si>
  <si>
    <t>51</t>
  </si>
  <si>
    <t>Pomoći EU</t>
  </si>
  <si>
    <t>A622132</t>
  </si>
  <si>
    <t>REDOVNA DJELATNOST JAVNIH INSTITUTA (IZ EVIDENCIJSKIH PRIHODA)</t>
  </si>
  <si>
    <t>Vlastiti prihodi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</si>
  <si>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</si>
  <si>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</si>
  <si>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</si>
  <si>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</si>
  <si>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</si>
  <si>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</si>
  <si>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</si>
  <si>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</si>
  <si>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52</t>
  </si>
  <si>
    <t>Ostale pomoći</t>
  </si>
  <si>
    <t>A622137</t>
  </si>
  <si>
    <t>PROGRAMSKO FINANCIRANJE JAVNIH ZNANSTVENIH INSTITUTA</t>
  </si>
  <si>
    <t>donacije</t>
  </si>
  <si>
    <t>K622142</t>
  </si>
  <si>
    <t>Mehanizam za oporavak i otpornost</t>
  </si>
  <si>
    <t>RAZVOJ ODRŽIVOG INOVATIVNOG I OTPORNOG TURIZMA (C1.6 R1)- NPOO</t>
  </si>
  <si>
    <t>Prihodi od nef.imovine i nadoknade šteta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</si>
</sst>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1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6" fillId="2" borderId="1" applyNumberFormat="0" applyProtection="0">
      <alignment horizontal="left" vertical="center" indent="1"/>
    </xf>
    <xf numFmtId="4" fontId="6" fillId="2" borderId="1" applyNumberFormat="0" applyProtection="0">
      <alignment horizontal="left" vertical="center" indent="1"/>
    </xf>
    <xf numFmtId="0" fontId="6" fillId="3" borderId="1" applyNumberFormat="0" applyProtection="0">
      <alignment horizontal="left" vertical="center" indent="1"/>
    </xf>
    <xf numFmtId="4" fontId="6" fillId="4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</cellStyleXfs>
  <cellXfs count="27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2" borderId="1" xfId="1" quotePrefix="1" applyNumberFormat="1" applyFont="1">
      <alignment horizontal="left" vertical="center" indent="1"/>
    </xf>
    <xf numFmtId="0" fontId="7" fillId="2" borderId="1" xfId="2" quotePrefix="1" applyNumberFormat="1" applyFont="1" applyAlignment="1">
      <alignment horizontal="left" vertical="center" wrapText="1" indent="1"/>
    </xf>
    <xf numFmtId="0" fontId="7" fillId="3" borderId="1" xfId="3" quotePrefix="1" applyFont="1" applyAlignment="1">
      <alignment horizontal="left" vertical="center" indent="3"/>
    </xf>
    <xf numFmtId="0" fontId="7" fillId="3" borderId="1" xfId="3" quotePrefix="1" applyFont="1">
      <alignment horizontal="left" vertical="center" indent="1"/>
    </xf>
    <xf numFmtId="3" fontId="7" fillId="4" borderId="1" xfId="4" applyNumberFormat="1" applyFont="1">
      <alignment vertical="center"/>
    </xf>
    <xf numFmtId="0" fontId="7" fillId="5" borderId="1" xfId="3" quotePrefix="1" applyFont="1" applyFill="1" applyAlignment="1">
      <alignment horizontal="left" vertical="center" indent="3"/>
    </xf>
    <xf numFmtId="0" fontId="7" fillId="5" borderId="1" xfId="3" quotePrefix="1" applyFont="1" applyFill="1">
      <alignment horizontal="left" vertical="center" indent="1"/>
    </xf>
    <xf numFmtId="0" fontId="8" fillId="6" borderId="1" xfId="5" quotePrefix="1" applyFont="1" applyAlignment="1">
      <alignment horizontal="left" vertical="center" indent="4"/>
    </xf>
    <xf numFmtId="0" fontId="8" fillId="6" borderId="1" xfId="5" quotePrefix="1" applyFont="1">
      <alignment horizontal="left" vertical="center" indent="1"/>
    </xf>
    <xf numFmtId="3" fontId="8" fillId="4" borderId="1" xfId="4" applyNumberFormat="1" applyFont="1">
      <alignment vertical="center"/>
    </xf>
    <xf numFmtId="0" fontId="1" fillId="0" borderId="0" xfId="0" applyFont="1"/>
    <xf numFmtId="0" fontId="6" fillId="7" borderId="1" xfId="6" quotePrefix="1" applyAlignment="1">
      <alignment horizontal="left" vertical="center" indent="5"/>
    </xf>
    <xf numFmtId="0" fontId="6" fillId="7" borderId="1" xfId="6" quotePrefix="1">
      <alignment horizontal="left" vertical="center" indent="1"/>
    </xf>
    <xf numFmtId="3" fontId="6" fillId="4" borderId="1" xfId="4" applyNumberFormat="1">
      <alignment vertical="center"/>
    </xf>
    <xf numFmtId="0" fontId="6" fillId="7" borderId="1" xfId="6" quotePrefix="1" applyAlignment="1">
      <alignment horizontal="left" vertical="center" indent="6"/>
    </xf>
    <xf numFmtId="0" fontId="6" fillId="7" borderId="1" xfId="6" quotePrefix="1" applyAlignment="1">
      <alignment horizontal="left" vertical="center" indent="7"/>
    </xf>
    <xf numFmtId="0" fontId="6" fillId="7" borderId="1" xfId="6" quotePrefix="1" applyAlignment="1">
      <alignment horizontal="left" vertical="center" indent="8"/>
    </xf>
    <xf numFmtId="0" fontId="6" fillId="7" borderId="1" xfId="6" quotePrefix="1" applyAlignment="1">
      <alignment horizontal="left" vertical="center" indent="9"/>
    </xf>
    <xf numFmtId="3" fontId="6" fillId="0" borderId="1" xfId="7" applyNumberFormat="1">
      <alignment horizontal="right" vertical="center"/>
    </xf>
    <xf numFmtId="0" fontId="6" fillId="7" borderId="1" xfId="6" quotePrefix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</cellXfs>
  <cellStyles count="8">
    <cellStyle name="Normal" xfId="0" builtinId="0"/>
    <cellStyle name="SAPBEXaggData" xfId="4" xr:uid="{00000000-0005-0000-0000-000001000000}"/>
    <cellStyle name="SAPBEXchaText" xfId="1" xr:uid="{00000000-0005-0000-0000-000002000000}"/>
    <cellStyle name="SAPBEXHLevel1" xfId="3" xr:uid="{00000000-0005-0000-0000-000003000000}"/>
    <cellStyle name="SAPBEXHLevel2" xfId="5" xr:uid="{00000000-0005-0000-0000-000004000000}"/>
    <cellStyle name="SAPBEXHLevel3" xfId="6" xr:uid="{00000000-0005-0000-0000-000005000000}"/>
    <cellStyle name="SAPBEXstdData" xfId="7" xr:uid="{00000000-0005-0000-0000-000006000000}"/>
    <cellStyle name="SAPBEXstdItem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topLeftCell="A2" zoomScaleNormal="100" workbookViewId="0">
      <selection activeCell="G11" sqref="G11"/>
    </sheetView>
  </sheetViews>
  <sheetFormatPr defaultRowHeight="14.4" x14ac:dyDescent="0.3"/>
  <cols>
    <col min="1" max="1" width="17.109375" customWidth="1"/>
    <col min="2" max="2" width="53.88671875" bestFit="1" customWidth="1"/>
    <col min="3" max="7" width="13.33203125" customWidth="1"/>
  </cols>
  <sheetData>
    <row r="1" spans="1:7" s="2" customFormat="1" ht="15.6" x14ac:dyDescent="0.3">
      <c r="A1" s="1"/>
      <c r="B1" s="1" t="s">
        <v>0</v>
      </c>
    </row>
    <row r="2" spans="1:7" s="2" customFormat="1" ht="12" customHeight="1" x14ac:dyDescent="0.3">
      <c r="A2" s="1"/>
      <c r="B2" s="1"/>
    </row>
    <row r="3" spans="1:7" ht="23.4" x14ac:dyDescent="0.45">
      <c r="A3" s="26" t="s">
        <v>1</v>
      </c>
      <c r="B3" s="26"/>
      <c r="C3" s="26"/>
      <c r="D3" s="26"/>
      <c r="E3" s="26"/>
      <c r="F3" s="26"/>
      <c r="G3" s="26"/>
    </row>
    <row r="4" spans="1:7" ht="13.5" customHeight="1" x14ac:dyDescent="0.45">
      <c r="A4" s="3"/>
      <c r="B4" s="3"/>
      <c r="C4" s="3"/>
      <c r="D4" s="3"/>
      <c r="E4" s="3"/>
      <c r="F4" s="3"/>
      <c r="G4" s="3"/>
    </row>
    <row r="5" spans="1:7" x14ac:dyDescent="0.3">
      <c r="C5" s="4" t="s">
        <v>2</v>
      </c>
      <c r="D5" s="4" t="s">
        <v>3</v>
      </c>
      <c r="E5" s="4" t="s">
        <v>3</v>
      </c>
      <c r="F5" s="4" t="s">
        <v>3</v>
      </c>
      <c r="G5" s="4" t="s">
        <v>3</v>
      </c>
    </row>
    <row r="6" spans="1:7" s="2" customFormat="1" ht="41.4" x14ac:dyDescent="0.3">
      <c r="A6" s="5" t="s">
        <v>4</v>
      </c>
      <c r="B6" s="5" t="s">
        <v>4</v>
      </c>
      <c r="C6" s="6" t="s">
        <v>5</v>
      </c>
      <c r="D6" s="6" t="s">
        <v>5</v>
      </c>
      <c r="E6" s="6" t="s">
        <v>6</v>
      </c>
      <c r="F6" s="6" t="s">
        <v>7</v>
      </c>
      <c r="G6" s="6" t="s">
        <v>8</v>
      </c>
    </row>
    <row r="7" spans="1:7" s="2" customFormat="1" x14ac:dyDescent="0.3">
      <c r="A7" s="7" t="s">
        <v>9</v>
      </c>
      <c r="B7" s="8" t="s">
        <v>10</v>
      </c>
      <c r="C7" s="9">
        <v>10964423.781472672</v>
      </c>
      <c r="D7" s="9">
        <v>1455229.1169251672</v>
      </c>
      <c r="E7" s="9">
        <v>1642137</v>
      </c>
      <c r="F7" s="9">
        <v>1594525</v>
      </c>
      <c r="G7" s="9">
        <v>1578156</v>
      </c>
    </row>
    <row r="8" spans="1:7" s="2" customFormat="1" x14ac:dyDescent="0.3">
      <c r="A8" s="10" t="s">
        <v>11</v>
      </c>
      <c r="B8" s="11" t="s">
        <v>12</v>
      </c>
      <c r="C8" s="9">
        <v>10964423.781472672</v>
      </c>
      <c r="D8" s="9">
        <f t="shared" ref="D8:D56" si="0">+C8/7.5345</f>
        <v>1455229.1169251672</v>
      </c>
      <c r="E8" s="9">
        <v>1642137</v>
      </c>
      <c r="F8" s="9">
        <v>1594525</v>
      </c>
      <c r="G8" s="9">
        <v>1578156</v>
      </c>
    </row>
    <row r="9" spans="1:7" s="15" customFormat="1" x14ac:dyDescent="0.3">
      <c r="A9" s="12" t="s">
        <v>13</v>
      </c>
      <c r="B9" s="13" t="s">
        <v>14</v>
      </c>
      <c r="C9" s="14">
        <f>+C10+C16+C27+C49</f>
        <v>10964423.781472672</v>
      </c>
      <c r="D9" s="14">
        <f t="shared" si="0"/>
        <v>1455229.1169251672</v>
      </c>
      <c r="E9" s="14">
        <f>SUM(E10+E16+E27+E49+E57)</f>
        <v>1778283</v>
      </c>
      <c r="F9" s="14">
        <f>SUM(F10+F16+F27+F49+F57)</f>
        <v>1697009</v>
      </c>
      <c r="G9" s="14">
        <f>SUM(G10+G16+G27+G49+G57)</f>
        <v>1702227</v>
      </c>
    </row>
    <row r="10" spans="1:7" x14ac:dyDescent="0.3">
      <c r="A10" s="16" t="s">
        <v>15</v>
      </c>
      <c r="B10" s="17" t="s">
        <v>16</v>
      </c>
      <c r="C10" s="18">
        <v>6606362</v>
      </c>
      <c r="D10" s="18">
        <f t="shared" si="0"/>
        <v>876814.9180436657</v>
      </c>
      <c r="E10" s="18">
        <v>1035282</v>
      </c>
      <c r="F10" s="18">
        <v>1035282</v>
      </c>
      <c r="G10" s="18">
        <v>1035282</v>
      </c>
    </row>
    <row r="11" spans="1:7" x14ac:dyDescent="0.3">
      <c r="A11" s="19" t="s">
        <v>17</v>
      </c>
      <c r="B11" s="17" t="s">
        <v>18</v>
      </c>
      <c r="C11" s="18">
        <v>6606362</v>
      </c>
      <c r="D11" s="18">
        <f t="shared" si="0"/>
        <v>876814.9180436657</v>
      </c>
      <c r="E11" s="18">
        <v>1035282</v>
      </c>
      <c r="F11" s="18">
        <v>1035282</v>
      </c>
      <c r="G11" s="18">
        <v>1035282</v>
      </c>
    </row>
    <row r="12" spans="1:7" x14ac:dyDescent="0.3">
      <c r="A12" s="20" t="s">
        <v>19</v>
      </c>
      <c r="B12" s="17" t="s">
        <v>20</v>
      </c>
      <c r="C12" s="18">
        <v>6606362</v>
      </c>
      <c r="D12" s="18">
        <f t="shared" si="0"/>
        <v>876814.9180436657</v>
      </c>
      <c r="E12" s="18">
        <v>1035282</v>
      </c>
      <c r="F12" s="18">
        <v>1035282</v>
      </c>
      <c r="G12" s="18">
        <v>1035282</v>
      </c>
    </row>
    <row r="13" spans="1:7" x14ac:dyDescent="0.3">
      <c r="A13" s="21" t="s">
        <v>21</v>
      </c>
      <c r="B13" s="17" t="s">
        <v>22</v>
      </c>
      <c r="C13" s="18">
        <f>+C14+C15</f>
        <v>6606362</v>
      </c>
      <c r="D13" s="18">
        <f t="shared" si="0"/>
        <v>876814.9180436657</v>
      </c>
      <c r="E13" s="18">
        <f>SUM(E14:E15)</f>
        <v>1035282</v>
      </c>
      <c r="F13" s="18">
        <f>SUM(F14:F15)</f>
        <v>1035282</v>
      </c>
      <c r="G13" s="18">
        <f>SUM(G14:G15)</f>
        <v>1035282</v>
      </c>
    </row>
    <row r="14" spans="1:7" x14ac:dyDescent="0.3">
      <c r="A14" s="22" t="s">
        <v>23</v>
      </c>
      <c r="B14" s="17" t="s">
        <v>24</v>
      </c>
      <c r="C14" s="23">
        <v>6568223</v>
      </c>
      <c r="D14" s="23">
        <f t="shared" si="0"/>
        <v>871753.00285354035</v>
      </c>
      <c r="E14" s="23">
        <v>1022289</v>
      </c>
      <c r="F14" s="23">
        <v>1022289</v>
      </c>
      <c r="G14" s="23">
        <v>1022289</v>
      </c>
    </row>
    <row r="15" spans="1:7" x14ac:dyDescent="0.3">
      <c r="A15" s="22" t="s">
        <v>25</v>
      </c>
      <c r="B15" s="17" t="s">
        <v>26</v>
      </c>
      <c r="C15" s="23">
        <v>38139</v>
      </c>
      <c r="D15" s="23">
        <f t="shared" si="0"/>
        <v>5061.9151901254227</v>
      </c>
      <c r="E15" s="23">
        <v>12993</v>
      </c>
      <c r="F15" s="23">
        <v>12993</v>
      </c>
      <c r="G15" s="23">
        <v>12993</v>
      </c>
    </row>
    <row r="16" spans="1:7" x14ac:dyDescent="0.3">
      <c r="A16" s="16" t="s">
        <v>27</v>
      </c>
      <c r="B16" s="17" t="s">
        <v>28</v>
      </c>
      <c r="C16" s="18">
        <v>261594.87</v>
      </c>
      <c r="D16" s="18">
        <f t="shared" si="0"/>
        <v>34719.605813259004</v>
      </c>
      <c r="E16" s="18">
        <v>37577</v>
      </c>
      <c r="F16" s="18">
        <v>9148</v>
      </c>
      <c r="G16" s="18"/>
    </row>
    <row r="17" spans="1:8" x14ac:dyDescent="0.3">
      <c r="A17" s="19" t="s">
        <v>17</v>
      </c>
      <c r="B17" s="17" t="s">
        <v>18</v>
      </c>
      <c r="C17" s="18">
        <v>261594.87</v>
      </c>
      <c r="D17" s="18">
        <f t="shared" si="0"/>
        <v>34719.605813259004</v>
      </c>
      <c r="E17" s="18">
        <v>37577</v>
      </c>
      <c r="F17" s="18">
        <v>9148</v>
      </c>
      <c r="G17" s="18"/>
    </row>
    <row r="18" spans="1:8" x14ac:dyDescent="0.3">
      <c r="A18" s="20" t="s">
        <v>29</v>
      </c>
      <c r="B18" s="17" t="s">
        <v>30</v>
      </c>
      <c r="C18" s="18">
        <v>261594.87</v>
      </c>
      <c r="D18" s="18">
        <f t="shared" si="0"/>
        <v>34719.605813259004</v>
      </c>
      <c r="E18" s="18">
        <v>37577</v>
      </c>
      <c r="F18" s="18">
        <v>9148</v>
      </c>
      <c r="G18" s="18"/>
    </row>
    <row r="19" spans="1:8" x14ac:dyDescent="0.3">
      <c r="A19" s="21" t="s">
        <v>21</v>
      </c>
      <c r="B19" s="17" t="s">
        <v>22</v>
      </c>
      <c r="C19" s="18">
        <f>+C20+C21</f>
        <v>261594.87</v>
      </c>
      <c r="D19" s="18">
        <f t="shared" si="0"/>
        <v>34719.605813259004</v>
      </c>
      <c r="E19" s="18">
        <v>26407</v>
      </c>
      <c r="F19" s="18">
        <v>4226</v>
      </c>
      <c r="G19" s="18"/>
    </row>
    <row r="20" spans="1:8" x14ac:dyDescent="0.3">
      <c r="A20" s="22" t="s">
        <v>23</v>
      </c>
      <c r="B20" s="17" t="s">
        <v>24</v>
      </c>
      <c r="C20" s="23">
        <v>163158.09</v>
      </c>
      <c r="D20" s="23">
        <f t="shared" si="0"/>
        <v>21654.799920366313</v>
      </c>
      <c r="E20" s="23">
        <v>1306</v>
      </c>
      <c r="F20" s="23"/>
      <c r="G20" s="23"/>
    </row>
    <row r="21" spans="1:8" x14ac:dyDescent="0.3">
      <c r="A21" s="22" t="s">
        <v>25</v>
      </c>
      <c r="B21" s="17" t="s">
        <v>26</v>
      </c>
      <c r="C21" s="23">
        <v>98436.78</v>
      </c>
      <c r="D21" s="23">
        <f t="shared" si="0"/>
        <v>13064.805892892693</v>
      </c>
      <c r="E21" s="23">
        <v>25101</v>
      </c>
      <c r="F21" s="23">
        <v>4226</v>
      </c>
      <c r="G21" s="23"/>
    </row>
    <row r="22" spans="1:8" x14ac:dyDescent="0.3">
      <c r="A22" s="21" t="s">
        <v>38</v>
      </c>
      <c r="B22" s="17" t="s">
        <v>39</v>
      </c>
      <c r="C22" s="18"/>
      <c r="D22" s="18">
        <f t="shared" ref="D22:D23" si="1">+C22/7.5345</f>
        <v>0</v>
      </c>
      <c r="E22" s="18">
        <v>1327</v>
      </c>
      <c r="F22" s="18"/>
      <c r="G22" s="18"/>
    </row>
    <row r="23" spans="1:8" x14ac:dyDescent="0.3">
      <c r="A23" s="22" t="s">
        <v>40</v>
      </c>
      <c r="B23" s="17" t="s">
        <v>41</v>
      </c>
      <c r="C23" s="23"/>
      <c r="D23" s="23">
        <f t="shared" si="1"/>
        <v>0</v>
      </c>
      <c r="E23" s="23">
        <v>1327</v>
      </c>
      <c r="F23" s="23"/>
      <c r="G23" s="23"/>
    </row>
    <row r="24" spans="1:8" x14ac:dyDescent="0.3">
      <c r="A24" s="24">
        <v>61</v>
      </c>
      <c r="B24" s="17" t="s">
        <v>46</v>
      </c>
      <c r="C24" s="18"/>
      <c r="D24" s="18"/>
      <c r="E24" s="18">
        <v>9843</v>
      </c>
      <c r="F24" s="18">
        <v>4922</v>
      </c>
      <c r="G24" s="18"/>
    </row>
    <row r="25" spans="1:8" x14ac:dyDescent="0.3">
      <c r="A25" s="24">
        <v>3</v>
      </c>
      <c r="B25" s="17" t="s">
        <v>22</v>
      </c>
      <c r="C25" s="18"/>
      <c r="D25" s="18"/>
      <c r="E25" s="18">
        <v>9843</v>
      </c>
      <c r="F25" s="18">
        <v>4922</v>
      </c>
      <c r="G25" s="18"/>
    </row>
    <row r="26" spans="1:8" x14ac:dyDescent="0.3">
      <c r="A26" s="22" t="s">
        <v>25</v>
      </c>
      <c r="B26" s="17" t="s">
        <v>26</v>
      </c>
      <c r="C26" s="23"/>
      <c r="D26" s="23"/>
      <c r="E26" s="23">
        <v>9843</v>
      </c>
      <c r="F26" s="23">
        <v>4922</v>
      </c>
      <c r="G26" s="23"/>
    </row>
    <row r="27" spans="1:8" x14ac:dyDescent="0.3">
      <c r="A27" s="16" t="s">
        <v>31</v>
      </c>
      <c r="B27" s="17" t="s">
        <v>32</v>
      </c>
      <c r="C27" s="18">
        <v>3267852</v>
      </c>
      <c r="D27" s="18">
        <f t="shared" si="0"/>
        <v>433718.49492335255</v>
      </c>
      <c r="E27" s="18">
        <v>422956</v>
      </c>
      <c r="F27" s="18">
        <v>394656</v>
      </c>
      <c r="G27" s="18">
        <v>394151</v>
      </c>
      <c r="H27" s="25"/>
    </row>
    <row r="28" spans="1:8" x14ac:dyDescent="0.3">
      <c r="A28" s="19" t="s">
        <v>17</v>
      </c>
      <c r="B28" s="17" t="s">
        <v>18</v>
      </c>
      <c r="C28" s="18">
        <f>+C29+C37+C43</f>
        <v>3267852</v>
      </c>
      <c r="D28" s="18">
        <f t="shared" si="0"/>
        <v>433718.49492335255</v>
      </c>
      <c r="E28" s="18">
        <v>422956</v>
      </c>
      <c r="F28" s="18">
        <v>394656</v>
      </c>
      <c r="G28" s="18">
        <v>394656</v>
      </c>
    </row>
    <row r="29" spans="1:8" x14ac:dyDescent="0.3">
      <c r="A29" s="20" t="s">
        <v>23</v>
      </c>
      <c r="B29" s="17" t="s">
        <v>33</v>
      </c>
      <c r="C29" s="18">
        <f>+C30+C35</f>
        <v>3003378</v>
      </c>
      <c r="D29" s="18">
        <f t="shared" si="0"/>
        <v>398616.76289070275</v>
      </c>
      <c r="E29" s="18">
        <v>394151</v>
      </c>
      <c r="F29" s="18">
        <v>394151</v>
      </c>
      <c r="G29" s="18">
        <v>394151</v>
      </c>
    </row>
    <row r="30" spans="1:8" x14ac:dyDescent="0.3">
      <c r="A30" s="21" t="s">
        <v>21</v>
      </c>
      <c r="B30" s="17" t="s">
        <v>22</v>
      </c>
      <c r="C30" s="18">
        <f>+C31+C32+C33+C34</f>
        <v>2979878</v>
      </c>
      <c r="D30" s="18">
        <f t="shared" si="0"/>
        <v>395497.77689295902</v>
      </c>
      <c r="E30" s="18">
        <v>391497</v>
      </c>
      <c r="F30" s="18">
        <v>391497</v>
      </c>
      <c r="G30" s="18">
        <v>391497</v>
      </c>
    </row>
    <row r="31" spans="1:8" x14ac:dyDescent="0.3">
      <c r="A31" s="22" t="s">
        <v>23</v>
      </c>
      <c r="B31" s="17" t="s">
        <v>24</v>
      </c>
      <c r="C31" s="23">
        <v>407750</v>
      </c>
      <c r="D31" s="23">
        <f t="shared" si="0"/>
        <v>54117.725131063773</v>
      </c>
      <c r="E31" s="23">
        <v>54118</v>
      </c>
      <c r="F31" s="23">
        <v>54118</v>
      </c>
      <c r="G31" s="23">
        <v>24118</v>
      </c>
    </row>
    <row r="32" spans="1:8" x14ac:dyDescent="0.3">
      <c r="A32" s="22" t="s">
        <v>25</v>
      </c>
      <c r="B32" s="17" t="s">
        <v>26</v>
      </c>
      <c r="C32" s="23">
        <v>2549888</v>
      </c>
      <c r="D32" s="23">
        <f t="shared" si="0"/>
        <v>338428.29650275398</v>
      </c>
      <c r="E32" s="23">
        <v>334428</v>
      </c>
      <c r="F32" s="23">
        <v>334428</v>
      </c>
      <c r="G32" s="23">
        <v>334428</v>
      </c>
    </row>
    <row r="33" spans="1:7" x14ac:dyDescent="0.3">
      <c r="A33" s="22" t="s">
        <v>34</v>
      </c>
      <c r="B33" s="17" t="s">
        <v>35</v>
      </c>
      <c r="C33" s="23">
        <v>12740</v>
      </c>
      <c r="D33" s="23">
        <f t="shared" si="0"/>
        <v>1690.8885792023359</v>
      </c>
      <c r="E33" s="23">
        <v>1690</v>
      </c>
      <c r="F33" s="23">
        <v>1690</v>
      </c>
      <c r="G33" s="23">
        <v>1690</v>
      </c>
    </row>
    <row r="34" spans="1:7" x14ac:dyDescent="0.3">
      <c r="A34" s="22" t="s">
        <v>36</v>
      </c>
      <c r="B34" s="17" t="s">
        <v>37</v>
      </c>
      <c r="C34" s="23">
        <v>9500</v>
      </c>
      <c r="D34" s="23">
        <f t="shared" si="0"/>
        <v>1260.8666799389475</v>
      </c>
      <c r="E34" s="23">
        <v>1261</v>
      </c>
      <c r="F34" s="23">
        <v>1261</v>
      </c>
      <c r="G34" s="23">
        <v>1261</v>
      </c>
    </row>
    <row r="35" spans="1:7" x14ac:dyDescent="0.3">
      <c r="A35" s="21" t="s">
        <v>38</v>
      </c>
      <c r="B35" s="17" t="s">
        <v>39</v>
      </c>
      <c r="C35" s="18">
        <f>+C36</f>
        <v>23500</v>
      </c>
      <c r="D35" s="18">
        <f t="shared" si="0"/>
        <v>3118.9859977437122</v>
      </c>
      <c r="E35" s="18">
        <v>2654</v>
      </c>
      <c r="F35" s="18">
        <v>2654</v>
      </c>
      <c r="G35" s="18">
        <v>2654</v>
      </c>
    </row>
    <row r="36" spans="1:7" x14ac:dyDescent="0.3">
      <c r="A36" s="22" t="s">
        <v>40</v>
      </c>
      <c r="B36" s="17" t="s">
        <v>41</v>
      </c>
      <c r="C36" s="23">
        <v>23500</v>
      </c>
      <c r="D36" s="23">
        <f t="shared" si="0"/>
        <v>3118.9859977437122</v>
      </c>
      <c r="E36" s="23">
        <v>2654</v>
      </c>
      <c r="F36" s="23">
        <v>2654</v>
      </c>
      <c r="G36" s="23">
        <v>2654</v>
      </c>
    </row>
    <row r="37" spans="1:7" x14ac:dyDescent="0.3">
      <c r="A37" s="20" t="s">
        <v>29</v>
      </c>
      <c r="B37" s="17" t="s">
        <v>30</v>
      </c>
      <c r="C37" s="18">
        <f>+C38+C41</f>
        <v>246800</v>
      </c>
      <c r="D37" s="18">
        <f t="shared" si="0"/>
        <v>32755.989116729706</v>
      </c>
      <c r="E37" s="18">
        <v>28300</v>
      </c>
      <c r="F37" s="18"/>
      <c r="G37" s="18"/>
    </row>
    <row r="38" spans="1:7" x14ac:dyDescent="0.3">
      <c r="A38" s="21" t="s">
        <v>21</v>
      </c>
      <c r="B38" s="17" t="s">
        <v>22</v>
      </c>
      <c r="C38" s="18">
        <f>+C39</f>
        <v>205000</v>
      </c>
      <c r="D38" s="18">
        <f t="shared" si="0"/>
        <v>27208.175724998338</v>
      </c>
      <c r="E38" s="18">
        <v>23285</v>
      </c>
      <c r="F38" s="18"/>
      <c r="G38" s="18"/>
    </row>
    <row r="39" spans="1:7" x14ac:dyDescent="0.3">
      <c r="A39" s="22" t="s">
        <v>25</v>
      </c>
      <c r="B39" s="17" t="s">
        <v>26</v>
      </c>
      <c r="C39" s="23">
        <v>205000</v>
      </c>
      <c r="D39" s="23">
        <f t="shared" si="0"/>
        <v>27208.175724998338</v>
      </c>
      <c r="E39" s="23">
        <v>23185</v>
      </c>
      <c r="F39" s="23"/>
      <c r="G39" s="23"/>
    </row>
    <row r="40" spans="1:7" x14ac:dyDescent="0.3">
      <c r="A40" s="22" t="s">
        <v>34</v>
      </c>
      <c r="B40" s="17" t="s">
        <v>35</v>
      </c>
      <c r="C40" s="23"/>
      <c r="D40" s="23"/>
      <c r="E40" s="23">
        <v>100</v>
      </c>
      <c r="F40" s="23"/>
      <c r="G40" s="23"/>
    </row>
    <row r="41" spans="1:7" x14ac:dyDescent="0.3">
      <c r="A41" s="21" t="s">
        <v>38</v>
      </c>
      <c r="B41" s="17" t="s">
        <v>39</v>
      </c>
      <c r="C41" s="18">
        <f>+C42</f>
        <v>41800</v>
      </c>
      <c r="D41" s="18">
        <f t="shared" si="0"/>
        <v>5547.8133917313689</v>
      </c>
      <c r="E41" s="18">
        <v>5015</v>
      </c>
      <c r="F41" s="18"/>
      <c r="G41" s="18"/>
    </row>
    <row r="42" spans="1:7" x14ac:dyDescent="0.3">
      <c r="A42" s="22" t="s">
        <v>40</v>
      </c>
      <c r="B42" s="17" t="s">
        <v>41</v>
      </c>
      <c r="C42" s="23">
        <v>41800</v>
      </c>
      <c r="D42" s="23">
        <f t="shared" si="0"/>
        <v>5547.8133917313689</v>
      </c>
      <c r="E42" s="23">
        <v>5015</v>
      </c>
      <c r="F42" s="23"/>
      <c r="G42" s="23"/>
    </row>
    <row r="43" spans="1:7" x14ac:dyDescent="0.3">
      <c r="A43" s="20" t="s">
        <v>42</v>
      </c>
      <c r="B43" s="17" t="s">
        <v>43</v>
      </c>
      <c r="C43" s="18">
        <f>+C44</f>
        <v>17674</v>
      </c>
      <c r="D43" s="18">
        <f t="shared" si="0"/>
        <v>2345.7429159201006</v>
      </c>
      <c r="E43" s="18"/>
      <c r="F43" s="18"/>
      <c r="G43" s="18"/>
    </row>
    <row r="44" spans="1:7" x14ac:dyDescent="0.3">
      <c r="A44" s="21" t="s">
        <v>21</v>
      </c>
      <c r="B44" s="17" t="s">
        <v>22</v>
      </c>
      <c r="C44" s="18">
        <f>+C45</f>
        <v>17674</v>
      </c>
      <c r="D44" s="18">
        <f t="shared" si="0"/>
        <v>2345.7429159201006</v>
      </c>
      <c r="E44" s="18"/>
      <c r="F44" s="18"/>
      <c r="G44" s="18"/>
    </row>
    <row r="45" spans="1:7" x14ac:dyDescent="0.3">
      <c r="A45" s="22" t="s">
        <v>25</v>
      </c>
      <c r="B45" s="17" t="s">
        <v>26</v>
      </c>
      <c r="C45" s="23">
        <v>17674</v>
      </c>
      <c r="D45" s="23">
        <f t="shared" si="0"/>
        <v>2345.7429159201006</v>
      </c>
      <c r="E45" s="23"/>
      <c r="F45" s="23"/>
      <c r="G45" s="23"/>
    </row>
    <row r="46" spans="1:7" x14ac:dyDescent="0.3">
      <c r="A46" s="24">
        <v>71</v>
      </c>
      <c r="B46" s="17" t="s">
        <v>50</v>
      </c>
      <c r="C46" s="18"/>
      <c r="D46" s="18"/>
      <c r="E46" s="18">
        <v>505</v>
      </c>
      <c r="F46" s="18">
        <v>505</v>
      </c>
      <c r="G46" s="18"/>
    </row>
    <row r="47" spans="1:7" x14ac:dyDescent="0.3">
      <c r="A47" s="21" t="s">
        <v>38</v>
      </c>
      <c r="B47" s="17" t="s">
        <v>39</v>
      </c>
      <c r="C47" s="18"/>
      <c r="D47" s="18"/>
      <c r="E47" s="18">
        <v>505</v>
      </c>
      <c r="F47" s="18">
        <v>505</v>
      </c>
      <c r="G47" s="18"/>
    </row>
    <row r="48" spans="1:7" x14ac:dyDescent="0.3">
      <c r="A48" s="22" t="s">
        <v>40</v>
      </c>
      <c r="B48" s="17" t="s">
        <v>41</v>
      </c>
      <c r="C48" s="23"/>
      <c r="D48" s="23"/>
      <c r="E48" s="23">
        <v>505</v>
      </c>
      <c r="F48" s="23">
        <v>505</v>
      </c>
      <c r="G48" s="23"/>
    </row>
    <row r="49" spans="1:7" x14ac:dyDescent="0.3">
      <c r="A49" s="16" t="s">
        <v>44</v>
      </c>
      <c r="B49" s="17" t="s">
        <v>45</v>
      </c>
      <c r="C49" s="18">
        <v>828614.91147267004</v>
      </c>
      <c r="D49" s="18">
        <f t="shared" si="0"/>
        <v>109976.0981448895</v>
      </c>
      <c r="E49" s="18">
        <v>99618</v>
      </c>
      <c r="F49" s="18">
        <v>99618</v>
      </c>
      <c r="G49" s="18">
        <v>99618</v>
      </c>
    </row>
    <row r="50" spans="1:7" x14ac:dyDescent="0.3">
      <c r="A50" s="19" t="s">
        <v>17</v>
      </c>
      <c r="B50" s="17" t="s">
        <v>18</v>
      </c>
      <c r="C50" s="18">
        <v>828614.91147267004</v>
      </c>
      <c r="D50" s="18">
        <f t="shared" si="0"/>
        <v>109976.0981448895</v>
      </c>
      <c r="E50" s="18">
        <v>99618</v>
      </c>
      <c r="F50" s="18">
        <v>99618</v>
      </c>
      <c r="G50" s="18">
        <v>99618</v>
      </c>
    </row>
    <row r="51" spans="1:7" x14ac:dyDescent="0.3">
      <c r="A51" s="20" t="s">
        <v>19</v>
      </c>
      <c r="B51" s="17" t="s">
        <v>20</v>
      </c>
      <c r="C51" s="18">
        <f>+C52+C55</f>
        <v>828614.91147267004</v>
      </c>
      <c r="D51" s="18">
        <f t="shared" si="0"/>
        <v>109976.0981448895</v>
      </c>
      <c r="E51" s="18">
        <v>99618</v>
      </c>
      <c r="F51" s="18">
        <v>99618</v>
      </c>
      <c r="G51" s="18">
        <v>99618</v>
      </c>
    </row>
    <row r="52" spans="1:7" x14ac:dyDescent="0.3">
      <c r="A52" s="21" t="s">
        <v>21</v>
      </c>
      <c r="B52" s="17" t="s">
        <v>22</v>
      </c>
      <c r="C52" s="18">
        <f>+C53+C54</f>
        <v>717614.91147267004</v>
      </c>
      <c r="D52" s="18">
        <f t="shared" si="0"/>
        <v>95243.866410866016</v>
      </c>
      <c r="E52" s="18">
        <f>SUM(E53:E54)</f>
        <v>89892</v>
      </c>
      <c r="F52" s="18">
        <f t="shared" ref="F52" si="2">SUM(F53:F54)</f>
        <v>89892</v>
      </c>
      <c r="G52" s="18">
        <f>SUM(G53:G54)</f>
        <v>89892</v>
      </c>
    </row>
    <row r="53" spans="1:7" x14ac:dyDescent="0.3">
      <c r="A53" s="22" t="s">
        <v>25</v>
      </c>
      <c r="B53" s="17" t="s">
        <v>26</v>
      </c>
      <c r="C53" s="23">
        <v>712614.91147267004</v>
      </c>
      <c r="D53" s="23">
        <f t="shared" si="0"/>
        <v>94580.252368792892</v>
      </c>
      <c r="E53" s="23">
        <v>89331</v>
      </c>
      <c r="F53" s="23">
        <v>89331</v>
      </c>
      <c r="G53" s="23">
        <v>89331</v>
      </c>
    </row>
    <row r="54" spans="1:7" x14ac:dyDescent="0.3">
      <c r="A54" s="22" t="s">
        <v>34</v>
      </c>
      <c r="B54" s="17" t="s">
        <v>35</v>
      </c>
      <c r="C54" s="23">
        <v>5000</v>
      </c>
      <c r="D54" s="23">
        <f t="shared" si="0"/>
        <v>663.61404207313024</v>
      </c>
      <c r="E54" s="23">
        <v>561</v>
      </c>
      <c r="F54" s="23">
        <v>561</v>
      </c>
      <c r="G54" s="23">
        <v>561</v>
      </c>
    </row>
    <row r="55" spans="1:7" x14ac:dyDescent="0.3">
      <c r="A55" s="21" t="s">
        <v>38</v>
      </c>
      <c r="B55" s="17" t="s">
        <v>39</v>
      </c>
      <c r="C55" s="18">
        <f>+C56</f>
        <v>111000</v>
      </c>
      <c r="D55" s="18">
        <f t="shared" si="0"/>
        <v>14732.231734023491</v>
      </c>
      <c r="E55" s="18">
        <v>9726</v>
      </c>
      <c r="F55" s="18">
        <v>9726</v>
      </c>
      <c r="G55" s="18">
        <v>9726</v>
      </c>
    </row>
    <row r="56" spans="1:7" x14ac:dyDescent="0.3">
      <c r="A56" s="22" t="s">
        <v>40</v>
      </c>
      <c r="B56" s="17" t="s">
        <v>41</v>
      </c>
      <c r="C56" s="23">
        <v>111000</v>
      </c>
      <c r="D56" s="23">
        <f t="shared" si="0"/>
        <v>14732.231734023491</v>
      </c>
      <c r="E56" s="23">
        <v>9726</v>
      </c>
      <c r="F56" s="23">
        <v>9726</v>
      </c>
      <c r="G56" s="23">
        <v>9726</v>
      </c>
    </row>
    <row r="57" spans="1:7" x14ac:dyDescent="0.3">
      <c r="A57" s="16" t="s">
        <v>47</v>
      </c>
      <c r="B57" s="17" t="s">
        <v>49</v>
      </c>
      <c r="C57" s="18"/>
      <c r="D57" s="18"/>
      <c r="E57" s="18">
        <v>182850</v>
      </c>
      <c r="F57" s="18">
        <v>158305</v>
      </c>
      <c r="G57" s="18">
        <v>173176</v>
      </c>
    </row>
    <row r="58" spans="1:7" x14ac:dyDescent="0.3">
      <c r="A58" s="19" t="s">
        <v>17</v>
      </c>
      <c r="B58" s="17" t="s">
        <v>18</v>
      </c>
      <c r="C58" s="18"/>
      <c r="D58" s="18"/>
      <c r="E58" s="18">
        <v>182850</v>
      </c>
      <c r="F58" s="18">
        <v>158305</v>
      </c>
      <c r="G58" s="18">
        <v>173176</v>
      </c>
    </row>
    <row r="59" spans="1:7" x14ac:dyDescent="0.3">
      <c r="A59" s="20">
        <v>581</v>
      </c>
      <c r="B59" s="17" t="s">
        <v>48</v>
      </c>
      <c r="C59" s="18"/>
      <c r="D59" s="18"/>
      <c r="E59" s="18">
        <v>182850</v>
      </c>
      <c r="F59" s="18">
        <v>158305</v>
      </c>
      <c r="G59" s="18">
        <v>173176</v>
      </c>
    </row>
    <row r="60" spans="1:7" x14ac:dyDescent="0.3">
      <c r="A60" s="21" t="s">
        <v>21</v>
      </c>
      <c r="B60" s="17" t="s">
        <v>22</v>
      </c>
      <c r="C60" s="18"/>
      <c r="D60" s="18"/>
      <c r="E60" s="18">
        <v>182850</v>
      </c>
      <c r="F60" s="18">
        <f>SUM(F61:F62)</f>
        <v>158305</v>
      </c>
      <c r="G60" s="18">
        <v>173176</v>
      </c>
    </row>
    <row r="61" spans="1:7" x14ac:dyDescent="0.3">
      <c r="A61" s="22" t="s">
        <v>23</v>
      </c>
      <c r="B61" s="17" t="s">
        <v>24</v>
      </c>
      <c r="C61" s="23"/>
      <c r="D61" s="23"/>
      <c r="E61" s="23">
        <v>95513</v>
      </c>
      <c r="F61" s="23">
        <v>73960</v>
      </c>
      <c r="G61" s="23">
        <v>100933</v>
      </c>
    </row>
    <row r="62" spans="1:7" x14ac:dyDescent="0.3">
      <c r="A62" s="22" t="s">
        <v>25</v>
      </c>
      <c r="B62" s="17" t="s">
        <v>26</v>
      </c>
      <c r="C62" s="23"/>
      <c r="D62" s="23"/>
      <c r="E62" s="23">
        <v>87337</v>
      </c>
      <c r="F62" s="23">
        <v>84345</v>
      </c>
      <c r="G62" s="23">
        <v>72243</v>
      </c>
    </row>
  </sheetData>
  <mergeCells count="1">
    <mergeCell ref="A3:G3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JAVNI INSTITUTI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Bozic</dc:creator>
  <cp:lastModifiedBy>Lidija Nujić</cp:lastModifiedBy>
  <cp:lastPrinted>2022-11-03T12:49:08Z</cp:lastPrinted>
  <dcterms:created xsi:type="dcterms:W3CDTF">2022-09-26T07:05:14Z</dcterms:created>
  <dcterms:modified xsi:type="dcterms:W3CDTF">2023-01-10T12:10:26Z</dcterms:modified>
</cp:coreProperties>
</file>